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activeTab="0"/>
  </bookViews>
  <sheets>
    <sheet name="comparativ" sheetId="1" r:id="rId1"/>
    <sheet name="Sheet1" sheetId="2" r:id="rId2"/>
    <sheet name="Sheet3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<sst xmlns="http://schemas.openxmlformats.org/spreadsheetml/2006/main" count="122" uniqueCount="50">
  <si>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</si>
  <si>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</si>
  <si>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</si>
  <si>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</si>
  <si>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</si>
  <si>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</si>
  <si>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</si>
  <si>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</si>
  <si>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</si>
  <si>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</si>
  <si>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SITUATIE COMPARATIVA IACRS , PNEUMONII SI GRIPA  SEZONUL  2014- 2015 , SEZ. 2015 - 2016, SEZ 2016 - 2017 SI SEZONUL 2017 - 2018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</si>
  <si>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</si>
  <si>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</si>
  <si>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</si>
  <si>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</si>
  <si>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</si>
  <si>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</si>
  <si>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</si>
  <si>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</si>
  <si>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</si>
  <si>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</si>
  <si>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</si>
  <si>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</si>
  <si>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</si>
  <si>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</si>
  <si>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</si>
  <si>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</si>
  <si>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</si>
  <si>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</si>
  <si>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</si>
  <si>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</si>
  <si>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</si>
  <si>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</si>
  <si>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</si>
  <si>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</si>
  <si>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</si>
  <si>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</si>
  <si>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</si>
  <si>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</si>
  <si>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</si>
  <si>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</si>
  <si>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</si>
  <si>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</si>
  <si>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</si>
  <si>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>Epidemic</t>
  </si>
  <si>
    <t>Medie</t>
  </si>
  <si>
    <t>epidemie</t>
  </si>
  <si>
    <t>decese</t>
  </si>
  <si>
    <t>dg clinic</t>
  </si>
  <si>
    <t>DSP Cluj caracterizeaza saptamana 10 prin evolutie cu intensitate medie a activitatii gripale cu mentinerea numarului de cazuri inregistrate (ARI+ILI+Pneumonii),  valori care se situeaza sub pragul de epidemie. S-au inregistrat 33 cazuri de gripa confirmate din care 22 B, 9 A. Decese - 6 cu gripa 5  tip B si 1 tip A 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</si>
</sst>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5"/>
      <color indexed="63"/>
      <name val="Calibri"/>
      <family val="0"/>
    </font>
    <font>
      <sz val="14"/>
      <color indexed="63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33" borderId="10" xfId="0" applyFont="1" applyFill="1" applyBorder="1" applyAlignment="1">
      <alignment vertical="justify"/>
    </xf>
    <xf numFmtId="0" fontId="2" fillId="36" borderId="17" xfId="0" applyFont="1" applyFill="1" applyBorder="1" applyAlignment="1">
      <alignment/>
    </xf>
    <xf numFmtId="0" fontId="2" fillId="33" borderId="10" xfId="0" applyFont="1" applyFill="1" applyBorder="1" applyAlignment="1">
      <alignment vertical="justify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5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justify" wrapText="1"/>
    </xf>
    <xf numFmtId="0" fontId="1" fillId="0" borderId="22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06675"/>
          <c:w val="0.984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Sheet3!$D$1</c:f>
              <c:strCache>
                <c:ptCount val="1"/>
                <c:pt idx="0">
                  <c:v>Medie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Sheet3!$D$2:$D$34</c:f>
              <c:numCache/>
            </c:numRef>
          </c:val>
          <c:smooth val="0"/>
        </c:ser>
        <c:ser>
          <c:idx val="1"/>
          <c:order val="1"/>
          <c:tx>
            <c:strRef>
              <c:f>Sheet3!$E$1</c:f>
              <c:strCache>
                <c:ptCount val="1"/>
                <c:pt idx="0">
                  <c:v>sez 17- 18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Sheet3!$E$2:$E$34</c:f>
              <c:numCache/>
            </c:numRef>
          </c:val>
          <c:smooth val="0"/>
        </c:ser>
        <c:ser>
          <c:idx val="2"/>
          <c:order val="2"/>
          <c:tx>
            <c:strRef>
              <c:f>Sheet3!$G$1</c:f>
              <c:strCache>
                <c:ptCount val="1"/>
                <c:pt idx="0">
                  <c:v>epidemie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Sheet3!$G$2:$G$34</c:f>
              <c:numCache/>
            </c:numRef>
          </c:val>
          <c:smooth val="0"/>
        </c:ser>
        <c:marker val="1"/>
        <c:axId val="38034040"/>
        <c:axId val="6762041"/>
      </c:line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762041"/>
        <c:crosses val="autoZero"/>
        <c:auto val="1"/>
        <c:lblOffset val="100"/>
        <c:tickLblSkip val="1"/>
        <c:noMultiLvlLbl val="0"/>
      </c:catAx>
      <c:valAx>
        <c:axId val="6762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0340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625"/>
          <c:y val="0.946"/>
          <c:w val="0.3062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Morbiditatea prin viroze, pneumonii si Gripa sezon 2017 - 2018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925"/>
          <c:w val="0.9877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sez.14-15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[VALUE]</a:t>
                    </a:r>
                  </a:p>
                </c:rich>
              </c:tx>
              <c:numFmt formatCode="General" sourceLinked="1"/>
              <c:spPr>
                <a:solidFill>
                  <a:srgbClr val="2E75B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[VALUE]</a:t>
                    </a:r>
                  </a:p>
                </c:rich>
              </c:tx>
              <c:numFmt formatCode="General" sourceLinked="1"/>
              <c:spPr>
                <a:solidFill>
                  <a:srgbClr val="2E75B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Sheet2!$A$2:$A$34</c:f>
              <c:numCache/>
            </c:numRef>
          </c:val>
          <c:smooth val="0"/>
        </c:ser>
        <c:ser>
          <c:idx val="1"/>
          <c:order val="1"/>
          <c:tx>
            <c:strRef>
              <c:f>Sheet2!$B$1</c:f>
              <c:strCache>
                <c:ptCount val="1"/>
                <c:pt idx="0">
                  <c:v>sez.15-16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Sheet2!$B$2:$B$34</c:f>
              <c:numCache/>
            </c:numRef>
          </c:val>
          <c:smooth val="0"/>
        </c:ser>
        <c:ser>
          <c:idx val="2"/>
          <c:order val="2"/>
          <c:tx>
            <c:strRef>
              <c:f>Sheet2!$C$1</c:f>
              <c:strCache>
                <c:ptCount val="1"/>
                <c:pt idx="0">
                  <c:v>sez.16-17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Sheet2!$C$2:$C$34</c:f>
              <c:numCache/>
            </c:numRef>
          </c:val>
          <c:smooth val="0"/>
        </c:ser>
        <c:ser>
          <c:idx val="3"/>
          <c:order val="3"/>
          <c:tx>
            <c:strRef>
              <c:f>Sheet2!$D$1</c:f>
              <c:strCache>
                <c:ptCount val="1"/>
                <c:pt idx="0">
                  <c:v>sez 17- 18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Sheet2!$D$2:$D$34</c:f>
              <c:numCache/>
            </c:numRef>
          </c:val>
          <c:smooth val="0"/>
        </c:ser>
        <c:ser>
          <c:idx val="4"/>
          <c:order val="4"/>
          <c:tx>
            <c:strRef>
              <c:f>Sheet2!$E$1</c:f>
              <c:strCache>
                <c:ptCount val="1"/>
                <c:pt idx="0">
                  <c:v>Epidemic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Sheet2!$E$2:$E$34</c:f>
              <c:numCache/>
            </c:numRef>
          </c:val>
          <c:smooth val="0"/>
        </c:ser>
        <c:marker val="1"/>
        <c:axId val="60858370"/>
        <c:axId val="10854419"/>
      </c:line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854419"/>
        <c:crosses val="autoZero"/>
        <c:auto val="1"/>
        <c:lblOffset val="100"/>
        <c:tickLblSkip val="1"/>
        <c:noMultiLvlLbl val="0"/>
      </c:catAx>
      <c:valAx>
        <c:axId val="108544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858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"/>
          <c:y val="0.851"/>
          <c:w val="0.465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4</xdr:row>
      <xdr:rowOff>57150</xdr:rowOff>
    </xdr:from>
    <xdr:to>
      <xdr:col>24</xdr:col>
      <xdr:colOff>342900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6753225" y="742950"/>
        <a:ext cx="83915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5</xdr:row>
      <xdr:rowOff>104775</xdr:rowOff>
    </xdr:from>
    <xdr:to>
      <xdr:col>23</xdr:col>
      <xdr:colOff>447675</xdr:colOff>
      <xdr:row>46</xdr:row>
      <xdr:rowOff>9525</xdr:rowOff>
    </xdr:to>
    <xdr:graphicFrame>
      <xdr:nvGraphicFramePr>
        <xdr:cNvPr id="1" name="Chart 2"/>
        <xdr:cNvGraphicFramePr/>
      </xdr:nvGraphicFramePr>
      <xdr:xfrm>
        <a:off x="4429125" y="952500"/>
        <a:ext cx="105060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PageLayoutView="0" workbookViewId="0" topLeftCell="A10">
      <selection activeCell="A42" sqref="A42:K43"/>
    </sheetView>
  </sheetViews>
  <sheetFormatPr defaultColWidth="9.140625" defaultRowHeight="12.75"/>
  <cols>
    <col min="1" max="1" width="35.28125" style="8" customWidth="1"/>
    <col min="2" max="2" width="16.57421875" style="8" customWidth="1"/>
    <col min="3" max="3" width="13.28125" style="8" customWidth="1"/>
    <col min="4" max="4" width="10.7109375" style="8" customWidth="1"/>
    <col min="5" max="5" width="13.140625" style="8" customWidth="1"/>
    <col min="6" max="6" width="11.28125" style="8" customWidth="1"/>
    <col min="7" max="7" width="11.57421875" style="8" customWidth="1"/>
    <col min="8" max="8" width="11.28125" style="8" customWidth="1"/>
    <col min="9" max="9" width="11.7109375" style="8" customWidth="1"/>
    <col min="10" max="11" width="13.8515625" style="8" customWidth="1"/>
    <col min="12" max="12" width="12.00390625" style="8" customWidth="1"/>
    <col min="13" max="13" width="12.8515625" style="8" customWidth="1"/>
    <col min="14" max="14" width="0.13671875" style="8" customWidth="1"/>
    <col min="15" max="16384" width="9.140625" style="8" customWidth="1"/>
  </cols>
  <sheetData>
    <row r="2" spans="1:11" ht="15.75" customHeight="1">
      <c r="A2" s="68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 thickBot="1">
      <c r="A3" s="69"/>
      <c r="B3" s="70"/>
      <c r="C3" s="70"/>
      <c r="D3" s="70"/>
      <c r="E3" s="70"/>
      <c r="F3" s="69"/>
      <c r="G3" s="69"/>
      <c r="H3" s="69"/>
      <c r="I3" s="70"/>
      <c r="J3" s="70"/>
      <c r="K3" s="70"/>
    </row>
    <row r="4" spans="1:14" ht="16.5" thickBot="1">
      <c r="A4" s="74" t="s">
        <v>0</v>
      </c>
      <c r="B4" s="76" t="s">
        <v>1</v>
      </c>
      <c r="C4" s="77"/>
      <c r="D4" s="77"/>
      <c r="E4" s="78"/>
      <c r="F4" s="76" t="s">
        <v>3</v>
      </c>
      <c r="G4" s="77"/>
      <c r="H4" s="77"/>
      <c r="I4" s="78"/>
      <c r="J4" s="79" t="s">
        <v>2</v>
      </c>
      <c r="K4" s="80"/>
      <c r="L4" s="80"/>
      <c r="M4" s="80"/>
      <c r="N4" s="44"/>
    </row>
    <row r="5" spans="1:14" ht="15.75" thickBot="1">
      <c r="A5" s="75"/>
      <c r="B5" s="15" t="s">
        <v>6</v>
      </c>
      <c r="C5" s="30" t="s">
        <v>7</v>
      </c>
      <c r="D5" s="31" t="s">
        <v>8</v>
      </c>
      <c r="E5" s="32" t="s">
        <v>9</v>
      </c>
      <c r="F5" s="15" t="s">
        <v>6</v>
      </c>
      <c r="G5" s="30" t="s">
        <v>7</v>
      </c>
      <c r="H5" s="27" t="s">
        <v>8</v>
      </c>
      <c r="I5" s="32" t="s">
        <v>9</v>
      </c>
      <c r="J5" s="15" t="s">
        <v>6</v>
      </c>
      <c r="K5" s="16" t="s">
        <v>7</v>
      </c>
      <c r="L5" s="40" t="s">
        <v>8</v>
      </c>
      <c r="M5" s="42" t="s">
        <v>9</v>
      </c>
      <c r="N5" s="45"/>
    </row>
    <row r="6" spans="1:15" ht="15.75">
      <c r="A6" s="11"/>
      <c r="B6" s="13"/>
      <c r="C6" s="12"/>
      <c r="D6" s="22"/>
      <c r="E6" s="33"/>
      <c r="F6" s="13"/>
      <c r="G6" s="12"/>
      <c r="H6" s="22"/>
      <c r="I6" s="33"/>
      <c r="J6" s="13"/>
      <c r="K6" s="17"/>
      <c r="L6" s="28"/>
      <c r="M6" s="43"/>
      <c r="N6" s="45"/>
      <c r="O6" s="9"/>
    </row>
    <row r="7" spans="1:15" ht="15">
      <c r="A7" s="14" t="s">
        <v>11</v>
      </c>
      <c r="B7" s="2">
        <v>2255</v>
      </c>
      <c r="C7" s="3">
        <v>874</v>
      </c>
      <c r="D7" s="23">
        <v>1974</v>
      </c>
      <c r="E7" s="34">
        <v>2509</v>
      </c>
      <c r="F7" s="2">
        <v>244</v>
      </c>
      <c r="G7" s="3">
        <v>118</v>
      </c>
      <c r="H7" s="23">
        <v>245</v>
      </c>
      <c r="I7" s="34">
        <v>340</v>
      </c>
      <c r="J7" s="2">
        <v>0</v>
      </c>
      <c r="K7" s="18">
        <v>0</v>
      </c>
      <c r="L7" s="29">
        <v>0</v>
      </c>
      <c r="M7" s="43">
        <v>0</v>
      </c>
      <c r="N7" s="45"/>
      <c r="O7" s="9"/>
    </row>
    <row r="8" spans="1:15" ht="15">
      <c r="A8" s="1" t="s">
        <v>12</v>
      </c>
      <c r="B8" s="2">
        <v>2623</v>
      </c>
      <c r="C8" s="3">
        <v>1749</v>
      </c>
      <c r="D8" s="23">
        <v>2610</v>
      </c>
      <c r="E8" s="34">
        <v>2342</v>
      </c>
      <c r="F8" s="2">
        <v>263</v>
      </c>
      <c r="G8" s="3">
        <v>226</v>
      </c>
      <c r="H8" s="23">
        <v>467</v>
      </c>
      <c r="I8" s="34">
        <v>319</v>
      </c>
      <c r="J8" s="2">
        <v>0</v>
      </c>
      <c r="K8" s="18">
        <v>0</v>
      </c>
      <c r="L8" s="29">
        <v>0</v>
      </c>
      <c r="M8" s="43">
        <v>0</v>
      </c>
      <c r="N8" s="45"/>
      <c r="O8" s="9"/>
    </row>
    <row r="9" spans="1:15" ht="15">
      <c r="A9" s="1" t="s">
        <v>13</v>
      </c>
      <c r="B9" s="2">
        <v>2389</v>
      </c>
      <c r="C9" s="3">
        <v>2115</v>
      </c>
      <c r="D9" s="23">
        <v>2803</v>
      </c>
      <c r="E9" s="34">
        <v>2403</v>
      </c>
      <c r="F9" s="2">
        <v>295</v>
      </c>
      <c r="G9" s="3">
        <v>313</v>
      </c>
      <c r="H9" s="23">
        <v>524</v>
      </c>
      <c r="I9" s="34">
        <v>417</v>
      </c>
      <c r="J9" s="2">
        <v>0</v>
      </c>
      <c r="K9" s="18">
        <v>0</v>
      </c>
      <c r="L9" s="29">
        <v>0</v>
      </c>
      <c r="M9" s="43">
        <v>0</v>
      </c>
      <c r="N9" s="45"/>
      <c r="O9" s="9"/>
    </row>
    <row r="10" spans="1:14" ht="15">
      <c r="A10" s="1" t="s">
        <v>14</v>
      </c>
      <c r="B10" s="2">
        <v>2405</v>
      </c>
      <c r="C10" s="3">
        <v>1731</v>
      </c>
      <c r="D10" s="23">
        <v>2960</v>
      </c>
      <c r="E10" s="34">
        <v>2290</v>
      </c>
      <c r="F10" s="2">
        <v>321</v>
      </c>
      <c r="G10" s="3">
        <v>310</v>
      </c>
      <c r="H10" s="23">
        <v>539</v>
      </c>
      <c r="I10" s="34">
        <v>408</v>
      </c>
      <c r="J10" s="2">
        <v>0</v>
      </c>
      <c r="K10" s="18">
        <v>0</v>
      </c>
      <c r="L10" s="29">
        <v>0</v>
      </c>
      <c r="M10" s="43">
        <v>0</v>
      </c>
      <c r="N10" s="45"/>
    </row>
    <row r="11" spans="1:14" ht="15">
      <c r="A11" s="1" t="s">
        <v>15</v>
      </c>
      <c r="B11" s="2">
        <v>2435</v>
      </c>
      <c r="C11" s="3">
        <v>1802</v>
      </c>
      <c r="D11" s="23">
        <v>2181</v>
      </c>
      <c r="E11" s="34">
        <v>1921</v>
      </c>
      <c r="F11" s="2">
        <v>309</v>
      </c>
      <c r="G11" s="3">
        <v>264</v>
      </c>
      <c r="H11" s="23">
        <v>435</v>
      </c>
      <c r="I11" s="34">
        <v>342</v>
      </c>
      <c r="J11" s="2">
        <v>0</v>
      </c>
      <c r="K11" s="18">
        <v>0</v>
      </c>
      <c r="L11" s="29">
        <v>0</v>
      </c>
      <c r="M11" s="43">
        <v>0</v>
      </c>
      <c r="N11" s="45"/>
    </row>
    <row r="12" spans="1:14" ht="15">
      <c r="A12" s="1" t="s">
        <v>16</v>
      </c>
      <c r="B12" s="4">
        <v>2478</v>
      </c>
      <c r="C12" s="5">
        <v>1811</v>
      </c>
      <c r="D12" s="24">
        <v>2516</v>
      </c>
      <c r="E12" s="35">
        <v>2058</v>
      </c>
      <c r="F12" s="4">
        <v>335</v>
      </c>
      <c r="G12" s="5">
        <v>266</v>
      </c>
      <c r="H12" s="24">
        <v>437</v>
      </c>
      <c r="I12" s="35">
        <v>354</v>
      </c>
      <c r="J12" s="4">
        <v>0</v>
      </c>
      <c r="K12" s="19">
        <v>0</v>
      </c>
      <c r="L12" s="29">
        <v>0</v>
      </c>
      <c r="M12" s="43">
        <v>0</v>
      </c>
      <c r="N12" s="45"/>
    </row>
    <row r="13" spans="1:14" ht="15">
      <c r="A13" s="1" t="s">
        <v>17</v>
      </c>
      <c r="B13" s="4">
        <v>2380</v>
      </c>
      <c r="C13" s="5">
        <v>1974</v>
      </c>
      <c r="D13" s="24">
        <v>2106</v>
      </c>
      <c r="E13" s="35">
        <v>2243</v>
      </c>
      <c r="F13" s="4">
        <v>312</v>
      </c>
      <c r="G13" s="5">
        <v>362</v>
      </c>
      <c r="H13" s="24">
        <v>487</v>
      </c>
      <c r="I13" s="35">
        <v>438</v>
      </c>
      <c r="J13" s="4">
        <v>0</v>
      </c>
      <c r="K13" s="19">
        <v>0</v>
      </c>
      <c r="L13" s="29">
        <v>0</v>
      </c>
      <c r="M13" s="43">
        <v>0</v>
      </c>
      <c r="N13" s="45"/>
    </row>
    <row r="14" spans="1:14" ht="15">
      <c r="A14" s="1" t="s">
        <v>18</v>
      </c>
      <c r="B14" s="4">
        <v>2438</v>
      </c>
      <c r="C14" s="5">
        <v>974</v>
      </c>
      <c r="D14" s="24">
        <v>2431</v>
      </c>
      <c r="E14" s="35">
        <v>2206</v>
      </c>
      <c r="F14" s="4">
        <v>257</v>
      </c>
      <c r="G14" s="5">
        <v>258</v>
      </c>
      <c r="H14" s="24">
        <v>463</v>
      </c>
      <c r="I14" s="35">
        <v>379</v>
      </c>
      <c r="J14" s="4">
        <v>0</v>
      </c>
      <c r="K14" s="19">
        <v>0</v>
      </c>
      <c r="L14" s="29">
        <v>0</v>
      </c>
      <c r="M14" s="43">
        <v>0</v>
      </c>
      <c r="N14" s="45"/>
    </row>
    <row r="15" spans="1:14" ht="15">
      <c r="A15" s="1" t="s">
        <v>19</v>
      </c>
      <c r="B15" s="2">
        <v>1773</v>
      </c>
      <c r="C15" s="3">
        <v>726</v>
      </c>
      <c r="D15" s="23">
        <v>1619</v>
      </c>
      <c r="E15" s="34">
        <v>1665</v>
      </c>
      <c r="F15" s="2">
        <v>214</v>
      </c>
      <c r="G15" s="3">
        <v>257</v>
      </c>
      <c r="H15" s="23">
        <v>411</v>
      </c>
      <c r="I15" s="34">
        <v>358</v>
      </c>
      <c r="J15" s="2">
        <v>0</v>
      </c>
      <c r="K15" s="18">
        <v>0</v>
      </c>
      <c r="L15" s="29">
        <v>0</v>
      </c>
      <c r="M15" s="43">
        <v>0</v>
      </c>
      <c r="N15" s="45"/>
    </row>
    <row r="16" spans="1:14" ht="15">
      <c r="A16" s="1" t="s">
        <v>20</v>
      </c>
      <c r="B16" s="6">
        <v>2483</v>
      </c>
      <c r="C16" s="7">
        <v>1238</v>
      </c>
      <c r="D16" s="25">
        <v>1991</v>
      </c>
      <c r="E16" s="36">
        <v>2251</v>
      </c>
      <c r="F16" s="6">
        <v>303</v>
      </c>
      <c r="G16" s="7">
        <v>209</v>
      </c>
      <c r="H16" s="25">
        <v>470</v>
      </c>
      <c r="I16" s="36">
        <v>388</v>
      </c>
      <c r="J16" s="6">
        <v>0</v>
      </c>
      <c r="K16" s="20">
        <v>0</v>
      </c>
      <c r="L16" s="29">
        <v>0</v>
      </c>
      <c r="M16" s="43">
        <v>0</v>
      </c>
      <c r="N16" s="45"/>
    </row>
    <row r="17" spans="1:14" ht="15">
      <c r="A17" s="1" t="s">
        <v>21</v>
      </c>
      <c r="B17" s="4">
        <v>2577</v>
      </c>
      <c r="C17" s="5">
        <v>1747</v>
      </c>
      <c r="D17" s="24">
        <v>1832</v>
      </c>
      <c r="E17" s="35">
        <v>2356</v>
      </c>
      <c r="F17" s="4">
        <v>336</v>
      </c>
      <c r="G17" s="5">
        <v>284</v>
      </c>
      <c r="H17" s="24">
        <v>448</v>
      </c>
      <c r="I17" s="35">
        <v>383</v>
      </c>
      <c r="J17" s="4">
        <v>0</v>
      </c>
      <c r="K17" s="19">
        <v>0</v>
      </c>
      <c r="L17" s="29">
        <v>0</v>
      </c>
      <c r="M17" s="43">
        <v>0</v>
      </c>
      <c r="N17" s="45"/>
    </row>
    <row r="18" spans="1:14" ht="15">
      <c r="A18" s="1" t="s">
        <v>22</v>
      </c>
      <c r="B18" s="2">
        <v>2653</v>
      </c>
      <c r="C18" s="3">
        <v>1511</v>
      </c>
      <c r="D18" s="23">
        <v>1266</v>
      </c>
      <c r="E18" s="34">
        <v>1417</v>
      </c>
      <c r="F18" s="2">
        <v>362</v>
      </c>
      <c r="G18" s="3">
        <v>226</v>
      </c>
      <c r="H18" s="23">
        <v>344</v>
      </c>
      <c r="I18" s="34">
        <v>231</v>
      </c>
      <c r="J18" s="2">
        <v>0</v>
      </c>
      <c r="K18" s="18">
        <v>0</v>
      </c>
      <c r="L18" s="29">
        <v>6</v>
      </c>
      <c r="M18" s="43">
        <v>0</v>
      </c>
      <c r="N18" s="45"/>
    </row>
    <row r="19" spans="1:14" ht="15">
      <c r="A19" s="1" t="s">
        <v>23</v>
      </c>
      <c r="B19" s="6">
        <v>1509</v>
      </c>
      <c r="C19" s="7">
        <v>1106</v>
      </c>
      <c r="D19" s="25">
        <v>1589</v>
      </c>
      <c r="E19" s="36">
        <v>1165</v>
      </c>
      <c r="F19" s="6">
        <v>281</v>
      </c>
      <c r="G19" s="7">
        <v>345</v>
      </c>
      <c r="H19" s="25">
        <v>479</v>
      </c>
      <c r="I19" s="36">
        <v>342</v>
      </c>
      <c r="J19" s="6">
        <v>0</v>
      </c>
      <c r="K19" s="20">
        <v>0</v>
      </c>
      <c r="L19" s="29">
        <v>0</v>
      </c>
      <c r="M19" s="43">
        <v>0</v>
      </c>
      <c r="N19" s="45"/>
    </row>
    <row r="20" spans="1:18" ht="15">
      <c r="A20" s="1" t="s">
        <v>24</v>
      </c>
      <c r="B20" s="6">
        <v>1452</v>
      </c>
      <c r="C20" s="7">
        <v>907</v>
      </c>
      <c r="D20" s="25">
        <v>1596</v>
      </c>
      <c r="E20" s="36">
        <v>1391</v>
      </c>
      <c r="F20" s="6">
        <v>244</v>
      </c>
      <c r="G20" s="7">
        <v>204</v>
      </c>
      <c r="H20" s="25">
        <v>339</v>
      </c>
      <c r="I20" s="36">
        <v>235</v>
      </c>
      <c r="J20" s="6">
        <v>0</v>
      </c>
      <c r="K20" s="20">
        <v>0</v>
      </c>
      <c r="L20" s="29">
        <v>7</v>
      </c>
      <c r="M20" s="43">
        <v>0</v>
      </c>
      <c r="N20" s="45"/>
      <c r="R20" s="9"/>
    </row>
    <row r="21" spans="1:18" ht="15">
      <c r="A21" s="1" t="s">
        <v>25</v>
      </c>
      <c r="B21" s="6">
        <v>2637</v>
      </c>
      <c r="C21" s="7">
        <v>985</v>
      </c>
      <c r="D21" s="25">
        <v>2066</v>
      </c>
      <c r="E21" s="36">
        <v>1570</v>
      </c>
      <c r="F21" s="6">
        <v>358</v>
      </c>
      <c r="G21" s="7">
        <v>291</v>
      </c>
      <c r="H21" s="25">
        <v>564</v>
      </c>
      <c r="I21" s="36">
        <v>416</v>
      </c>
      <c r="J21" s="6">
        <v>0</v>
      </c>
      <c r="K21" s="20">
        <v>0</v>
      </c>
      <c r="L21" s="29">
        <v>10</v>
      </c>
      <c r="M21" s="43">
        <v>0</v>
      </c>
      <c r="N21" s="45"/>
      <c r="R21" s="9"/>
    </row>
    <row r="22" spans="1:18" ht="15">
      <c r="A22" s="1" t="s">
        <v>26</v>
      </c>
      <c r="B22" s="6">
        <v>2807</v>
      </c>
      <c r="C22" s="7">
        <v>1082</v>
      </c>
      <c r="D22" s="25">
        <v>2881</v>
      </c>
      <c r="E22" s="36">
        <v>1818</v>
      </c>
      <c r="F22" s="6">
        <v>319</v>
      </c>
      <c r="G22" s="7">
        <v>311</v>
      </c>
      <c r="H22" s="25">
        <v>543</v>
      </c>
      <c r="I22" s="36">
        <v>461</v>
      </c>
      <c r="J22" s="6">
        <v>0</v>
      </c>
      <c r="K22" s="20">
        <v>0</v>
      </c>
      <c r="L22" s="29">
        <v>7</v>
      </c>
      <c r="M22" s="43">
        <v>0</v>
      </c>
      <c r="N22" s="45"/>
      <c r="R22" s="9"/>
    </row>
    <row r="23" spans="1:14" ht="15">
      <c r="A23" s="1" t="s">
        <v>27</v>
      </c>
      <c r="B23" s="6">
        <v>2967</v>
      </c>
      <c r="C23" s="7">
        <v>1115</v>
      </c>
      <c r="D23" s="25">
        <v>3485</v>
      </c>
      <c r="E23" s="36">
        <v>2513</v>
      </c>
      <c r="F23" s="6">
        <v>365</v>
      </c>
      <c r="G23" s="7">
        <v>226</v>
      </c>
      <c r="H23" s="25">
        <v>577</v>
      </c>
      <c r="I23" s="36">
        <v>533</v>
      </c>
      <c r="J23" s="6">
        <v>0</v>
      </c>
      <c r="K23" s="20">
        <v>0</v>
      </c>
      <c r="L23" s="29">
        <v>8</v>
      </c>
      <c r="M23" s="43">
        <v>9</v>
      </c>
      <c r="N23" s="45"/>
    </row>
    <row r="24" spans="1:14" ht="15">
      <c r="A24" s="1" t="s">
        <v>28</v>
      </c>
      <c r="B24" s="6">
        <v>3369</v>
      </c>
      <c r="C24" s="7">
        <v>1726</v>
      </c>
      <c r="D24" s="25">
        <v>3152</v>
      </c>
      <c r="E24" s="36">
        <v>2888</v>
      </c>
      <c r="F24" s="6">
        <v>610</v>
      </c>
      <c r="G24" s="7">
        <v>387</v>
      </c>
      <c r="H24" s="25">
        <v>683</v>
      </c>
      <c r="I24" s="36">
        <v>685</v>
      </c>
      <c r="J24" s="6">
        <v>1</v>
      </c>
      <c r="K24" s="20">
        <v>0</v>
      </c>
      <c r="L24" s="29">
        <v>6</v>
      </c>
      <c r="M24" s="43">
        <v>16</v>
      </c>
      <c r="N24" s="45"/>
    </row>
    <row r="25" spans="1:14" ht="15">
      <c r="A25" s="1" t="s">
        <v>29</v>
      </c>
      <c r="B25" s="6">
        <v>3301</v>
      </c>
      <c r="C25" s="7">
        <v>1830</v>
      </c>
      <c r="D25" s="25">
        <v>2167</v>
      </c>
      <c r="E25" s="36">
        <v>3329</v>
      </c>
      <c r="F25" s="6">
        <v>529</v>
      </c>
      <c r="G25" s="7">
        <v>393</v>
      </c>
      <c r="H25" s="25">
        <v>529</v>
      </c>
      <c r="I25" s="36">
        <v>748</v>
      </c>
      <c r="J25" s="6">
        <v>2</v>
      </c>
      <c r="K25" s="20">
        <v>8</v>
      </c>
      <c r="L25" s="29">
        <v>8</v>
      </c>
      <c r="M25" s="43">
        <v>30</v>
      </c>
      <c r="N25" s="45"/>
    </row>
    <row r="26" spans="1:14" ht="15.75">
      <c r="A26" s="59" t="s">
        <v>30</v>
      </c>
      <c r="B26" s="60">
        <v>3455</v>
      </c>
      <c r="C26" s="61">
        <v>1692</v>
      </c>
      <c r="D26" s="62">
        <v>1771</v>
      </c>
      <c r="E26" s="63">
        <v>3642</v>
      </c>
      <c r="F26" s="60">
        <v>532</v>
      </c>
      <c r="G26" s="61">
        <v>408</v>
      </c>
      <c r="H26" s="62">
        <v>445</v>
      </c>
      <c r="I26" s="63">
        <v>795</v>
      </c>
      <c r="J26" s="60">
        <v>2</v>
      </c>
      <c r="K26" s="64">
        <v>1</v>
      </c>
      <c r="L26" s="65">
        <v>6</v>
      </c>
      <c r="M26" s="66">
        <v>37</v>
      </c>
      <c r="N26" s="48"/>
    </row>
    <row r="27" spans="1:18" ht="15">
      <c r="A27" s="59" t="s">
        <v>31</v>
      </c>
      <c r="B27" s="60">
        <v>3895</v>
      </c>
      <c r="C27" s="61">
        <v>2330</v>
      </c>
      <c r="D27" s="62">
        <v>1467</v>
      </c>
      <c r="E27" s="63">
        <v>4113</v>
      </c>
      <c r="F27" s="60">
        <v>544</v>
      </c>
      <c r="G27" s="61">
        <v>397</v>
      </c>
      <c r="H27" s="62">
        <v>342</v>
      </c>
      <c r="I27" s="63">
        <v>743</v>
      </c>
      <c r="J27" s="60">
        <v>0</v>
      </c>
      <c r="K27" s="64">
        <v>2</v>
      </c>
      <c r="L27" s="65">
        <v>2</v>
      </c>
      <c r="M27" s="66">
        <v>23</v>
      </c>
      <c r="N27" s="45"/>
      <c r="R27" s="9"/>
    </row>
    <row r="28" spans="1:18" ht="15">
      <c r="A28" s="59" t="s">
        <v>32</v>
      </c>
      <c r="B28" s="60">
        <v>4151</v>
      </c>
      <c r="C28" s="61">
        <v>2110</v>
      </c>
      <c r="D28" s="62">
        <v>1267</v>
      </c>
      <c r="E28" s="63">
        <v>4008</v>
      </c>
      <c r="F28" s="60">
        <v>594</v>
      </c>
      <c r="G28" s="61">
        <v>448</v>
      </c>
      <c r="H28" s="62">
        <v>291</v>
      </c>
      <c r="I28" s="63">
        <v>697</v>
      </c>
      <c r="J28" s="60">
        <v>4</v>
      </c>
      <c r="K28" s="64">
        <v>1</v>
      </c>
      <c r="L28" s="65">
        <v>1</v>
      </c>
      <c r="M28" s="66">
        <v>38</v>
      </c>
      <c r="N28" s="45"/>
      <c r="R28" s="9"/>
    </row>
    <row r="29" spans="1:18" ht="15.75">
      <c r="A29" s="44" t="s">
        <v>33</v>
      </c>
      <c r="B29" s="53">
        <v>3910</v>
      </c>
      <c r="C29" s="54">
        <v>2226</v>
      </c>
      <c r="D29" s="55">
        <v>1589</v>
      </c>
      <c r="E29" s="56">
        <v>3462</v>
      </c>
      <c r="F29" s="53">
        <v>564</v>
      </c>
      <c r="G29" s="54">
        <v>425</v>
      </c>
      <c r="H29" s="55">
        <v>275</v>
      </c>
      <c r="I29" s="56">
        <v>630</v>
      </c>
      <c r="J29" s="53">
        <v>2</v>
      </c>
      <c r="K29" s="57">
        <v>1</v>
      </c>
      <c r="L29" s="58">
        <v>0</v>
      </c>
      <c r="M29" s="47">
        <v>36</v>
      </c>
      <c r="N29" s="45"/>
      <c r="R29" s="9"/>
    </row>
    <row r="30" spans="1:18" ht="15">
      <c r="A30" s="1" t="s">
        <v>34</v>
      </c>
      <c r="B30" s="6">
        <v>3780</v>
      </c>
      <c r="C30" s="7">
        <v>2760</v>
      </c>
      <c r="D30" s="25">
        <v>1877</v>
      </c>
      <c r="E30" s="36"/>
      <c r="F30" s="6">
        <v>482</v>
      </c>
      <c r="G30" s="7">
        <v>470</v>
      </c>
      <c r="H30" s="25">
        <v>287</v>
      </c>
      <c r="I30" s="36"/>
      <c r="J30" s="6">
        <v>1</v>
      </c>
      <c r="K30" s="20">
        <v>0</v>
      </c>
      <c r="L30" s="29">
        <v>0</v>
      </c>
      <c r="M30" s="43"/>
      <c r="N30" s="45"/>
      <c r="R30" s="9"/>
    </row>
    <row r="31" spans="1:18" ht="15">
      <c r="A31" s="1" t="s">
        <v>35</v>
      </c>
      <c r="B31" s="6">
        <v>3533</v>
      </c>
      <c r="C31" s="7">
        <v>2339</v>
      </c>
      <c r="D31" s="25">
        <v>2001</v>
      </c>
      <c r="E31" s="36"/>
      <c r="F31" s="6">
        <v>474</v>
      </c>
      <c r="G31" s="7">
        <v>458</v>
      </c>
      <c r="H31" s="25">
        <v>428</v>
      </c>
      <c r="I31" s="36"/>
      <c r="J31" s="6">
        <v>0</v>
      </c>
      <c r="K31" s="20">
        <v>0</v>
      </c>
      <c r="L31" s="29">
        <v>0</v>
      </c>
      <c r="M31" s="43"/>
      <c r="N31" s="45"/>
      <c r="R31" s="9"/>
    </row>
    <row r="32" spans="1:14" ht="15">
      <c r="A32" s="1" t="s">
        <v>36</v>
      </c>
      <c r="B32" s="6">
        <v>3499</v>
      </c>
      <c r="C32" s="7">
        <v>2336</v>
      </c>
      <c r="D32" s="25">
        <v>1515</v>
      </c>
      <c r="E32" s="36"/>
      <c r="F32" s="6">
        <v>423</v>
      </c>
      <c r="G32" s="7">
        <v>418</v>
      </c>
      <c r="H32" s="25">
        <v>273</v>
      </c>
      <c r="I32" s="36"/>
      <c r="J32" s="6">
        <v>2</v>
      </c>
      <c r="K32" s="20">
        <v>0</v>
      </c>
      <c r="L32" s="29">
        <v>0</v>
      </c>
      <c r="M32" s="43"/>
      <c r="N32" s="45"/>
    </row>
    <row r="33" spans="1:14" ht="15">
      <c r="A33" s="1" t="s">
        <v>37</v>
      </c>
      <c r="B33" s="6">
        <v>2705</v>
      </c>
      <c r="C33" s="7">
        <v>1972</v>
      </c>
      <c r="D33" s="25">
        <v>1300</v>
      </c>
      <c r="E33" s="36"/>
      <c r="F33" s="6">
        <v>389</v>
      </c>
      <c r="G33" s="7">
        <v>340</v>
      </c>
      <c r="H33" s="25">
        <v>308</v>
      </c>
      <c r="I33" s="36"/>
      <c r="J33" s="6">
        <v>0</v>
      </c>
      <c r="K33" s="20">
        <v>2</v>
      </c>
      <c r="L33" s="29">
        <v>0</v>
      </c>
      <c r="M33" s="43"/>
      <c r="N33" s="45"/>
    </row>
    <row r="34" spans="1:14" ht="15">
      <c r="A34" s="1" t="s">
        <v>38</v>
      </c>
      <c r="B34" s="6">
        <v>1412</v>
      </c>
      <c r="C34" s="7">
        <v>2240</v>
      </c>
      <c r="D34" s="25">
        <v>813</v>
      </c>
      <c r="E34" s="36"/>
      <c r="F34" s="6">
        <v>206</v>
      </c>
      <c r="G34" s="7">
        <v>398</v>
      </c>
      <c r="H34" s="25">
        <v>188</v>
      </c>
      <c r="I34" s="36"/>
      <c r="J34" s="6">
        <v>0</v>
      </c>
      <c r="K34" s="20">
        <v>5</v>
      </c>
      <c r="L34" s="29">
        <v>0</v>
      </c>
      <c r="M34" s="43"/>
      <c r="N34" s="45"/>
    </row>
    <row r="35" spans="1:14" ht="15">
      <c r="A35" s="1" t="s">
        <v>39</v>
      </c>
      <c r="B35" s="6">
        <v>2065</v>
      </c>
      <c r="C35" s="7">
        <v>1924</v>
      </c>
      <c r="D35" s="25">
        <v>930</v>
      </c>
      <c r="E35" s="36"/>
      <c r="F35" s="6">
        <v>336</v>
      </c>
      <c r="G35" s="7">
        <v>388</v>
      </c>
      <c r="H35" s="25">
        <v>242</v>
      </c>
      <c r="I35" s="36"/>
      <c r="J35" s="6">
        <v>0</v>
      </c>
      <c r="K35" s="20">
        <v>0</v>
      </c>
      <c r="L35" s="29">
        <v>0</v>
      </c>
      <c r="M35" s="43"/>
      <c r="N35" s="45"/>
    </row>
    <row r="36" spans="1:14" ht="15">
      <c r="A36" s="1" t="s">
        <v>40</v>
      </c>
      <c r="B36" s="6">
        <v>2047</v>
      </c>
      <c r="C36" s="7">
        <v>1336</v>
      </c>
      <c r="D36" s="25">
        <v>1152</v>
      </c>
      <c r="E36" s="36"/>
      <c r="F36" s="6">
        <v>321</v>
      </c>
      <c r="G36" s="7">
        <v>263</v>
      </c>
      <c r="H36" s="25">
        <v>295</v>
      </c>
      <c r="I36" s="36"/>
      <c r="J36" s="6">
        <v>0</v>
      </c>
      <c r="K36" s="20">
        <v>0</v>
      </c>
      <c r="L36" s="29">
        <v>0</v>
      </c>
      <c r="M36" s="43"/>
      <c r="N36" s="45"/>
    </row>
    <row r="37" spans="1:14" ht="15">
      <c r="A37" s="1" t="s">
        <v>41</v>
      </c>
      <c r="B37" s="6">
        <v>1637</v>
      </c>
      <c r="C37" s="7">
        <v>1072</v>
      </c>
      <c r="D37" s="25">
        <v>1089</v>
      </c>
      <c r="E37" s="36"/>
      <c r="F37" s="6">
        <v>288</v>
      </c>
      <c r="G37" s="7">
        <v>230</v>
      </c>
      <c r="H37" s="25">
        <v>268</v>
      </c>
      <c r="I37" s="36"/>
      <c r="J37" s="6">
        <v>1</v>
      </c>
      <c r="K37" s="20">
        <v>0</v>
      </c>
      <c r="L37" s="29">
        <v>0</v>
      </c>
      <c r="M37" s="43"/>
      <c r="N37" s="45"/>
    </row>
    <row r="38" spans="1:14" ht="15">
      <c r="A38" s="1" t="s">
        <v>42</v>
      </c>
      <c r="B38" s="6">
        <v>1382</v>
      </c>
      <c r="C38" s="7">
        <v>1105</v>
      </c>
      <c r="D38" s="25">
        <v>1174</v>
      </c>
      <c r="E38" s="36"/>
      <c r="F38" s="6">
        <v>255</v>
      </c>
      <c r="G38" s="7">
        <v>235</v>
      </c>
      <c r="H38" s="25">
        <v>283</v>
      </c>
      <c r="I38" s="36"/>
      <c r="J38" s="6">
        <v>0</v>
      </c>
      <c r="K38" s="20">
        <v>1</v>
      </c>
      <c r="L38" s="29">
        <v>0</v>
      </c>
      <c r="M38" s="43"/>
      <c r="N38" s="45"/>
    </row>
    <row r="39" spans="1:14" ht="15">
      <c r="A39" s="1" t="s">
        <v>43</v>
      </c>
      <c r="B39" s="6">
        <v>1357</v>
      </c>
      <c r="C39" s="7">
        <v>1218</v>
      </c>
      <c r="D39" s="25">
        <v>937</v>
      </c>
      <c r="E39" s="36"/>
      <c r="F39" s="6">
        <v>249</v>
      </c>
      <c r="G39" s="7">
        <v>238</v>
      </c>
      <c r="H39" s="25">
        <v>194</v>
      </c>
      <c r="I39" s="36"/>
      <c r="J39" s="6">
        <v>0</v>
      </c>
      <c r="K39" s="20">
        <v>0</v>
      </c>
      <c r="L39" s="29">
        <v>0</v>
      </c>
      <c r="M39" s="43"/>
      <c r="N39" s="45"/>
    </row>
    <row r="40" spans="1:14" ht="15">
      <c r="A40" s="1"/>
      <c r="B40" s="6"/>
      <c r="C40" s="7"/>
      <c r="D40" s="25"/>
      <c r="E40" s="36"/>
      <c r="F40" s="6"/>
      <c r="G40" s="7"/>
      <c r="H40" s="25"/>
      <c r="I40" s="36"/>
      <c r="J40" s="6"/>
      <c r="K40" s="20"/>
      <c r="L40" s="29"/>
      <c r="M40" s="43"/>
      <c r="N40" s="45"/>
    </row>
    <row r="41" spans="1:15" ht="48" customHeight="1">
      <c r="A41" s="38" t="s">
        <v>4</v>
      </c>
      <c r="B41" s="10">
        <f aca="true" t="shared" si="0" ref="B41:K41">SUM(B7:B39)</f>
        <v>85759</v>
      </c>
      <c r="C41" s="10">
        <f t="shared" si="0"/>
        <v>53663</v>
      </c>
      <c r="D41" s="10">
        <f>SUM(D7:D40)</f>
        <v>62107</v>
      </c>
      <c r="E41" s="10">
        <f>SUM(E7:E40)</f>
        <v>55560</v>
      </c>
      <c r="F41" s="10">
        <f t="shared" si="0"/>
        <v>11914</v>
      </c>
      <c r="G41" s="10">
        <f t="shared" si="0"/>
        <v>10366</v>
      </c>
      <c r="H41" s="10">
        <f>SUM(H7:H40)</f>
        <v>13103</v>
      </c>
      <c r="I41" s="10">
        <f>SUM(I7:I40)</f>
        <v>10642</v>
      </c>
      <c r="J41" s="10">
        <f t="shared" si="0"/>
        <v>15</v>
      </c>
      <c r="K41" s="21">
        <f t="shared" si="0"/>
        <v>21</v>
      </c>
      <c r="L41" s="39">
        <f>SUM(L7:L40)</f>
        <v>61</v>
      </c>
      <c r="M41" s="39">
        <f>SUM(M7:M40)</f>
        <v>189</v>
      </c>
      <c r="N41" s="46"/>
      <c r="O41" s="67" t="s">
        <v>48</v>
      </c>
    </row>
    <row r="42" spans="1:11" ht="15" customHeight="1">
      <c r="A42" s="71" t="s">
        <v>49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ht="1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 ht="15.75">
      <c r="A44" s="41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26"/>
      <c r="C45" s="26"/>
      <c r="D45" s="26"/>
      <c r="E45" s="26"/>
      <c r="F45" s="9"/>
      <c r="G45" s="9"/>
      <c r="H45" s="9"/>
      <c r="I45" s="9"/>
      <c r="J45" s="9"/>
      <c r="K45" s="9"/>
    </row>
    <row r="46" spans="1:11" ht="15.75">
      <c r="A46" s="9"/>
      <c r="B46" s="37"/>
      <c r="C46" s="37"/>
      <c r="D46" s="26"/>
      <c r="E46" s="26"/>
      <c r="F46" s="9" t="s">
        <v>5</v>
      </c>
      <c r="G46" s="9"/>
      <c r="H46" s="9"/>
      <c r="I46" s="9"/>
      <c r="J46" s="9"/>
      <c r="K46" s="9"/>
    </row>
    <row r="47" spans="1:11" ht="15.75">
      <c r="A47" s="9"/>
      <c r="B47" s="26"/>
      <c r="C47" s="26"/>
      <c r="D47" s="26"/>
      <c r="E47" s="26"/>
      <c r="F47" s="9"/>
      <c r="G47" s="9" t="s">
        <v>5</v>
      </c>
      <c r="H47" s="9"/>
      <c r="I47" s="9"/>
      <c r="J47" s="9"/>
      <c r="K47" s="9"/>
    </row>
  </sheetData>
  <sheetProtection/>
  <mergeCells count="6">
    <mergeCell ref="A2:K3"/>
    <mergeCell ref="A42:K43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E7">
      <selection activeCell="Q28" sqref="Q28"/>
    </sheetView>
  </sheetViews>
  <sheetFormatPr defaultColWidth="9.140625" defaultRowHeight="12.75"/>
  <cols>
    <col min="1" max="1" width="35.421875" style="0" bestFit="1" customWidth="1"/>
    <col min="2" max="13" width="15.57421875" style="0" bestFit="1" customWidth="1"/>
    <col min="14" max="16" width="11.140625" style="0" bestFit="1" customWidth="1"/>
    <col min="17" max="17" width="11.7109375" style="0" bestFit="1" customWidth="1"/>
  </cols>
  <sheetData>
    <row r="1" spans="1:13" ht="15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8"/>
      <c r="M1" s="8"/>
    </row>
    <row r="2" spans="1:13" ht="15.75" thickBot="1">
      <c r="A2" s="69"/>
      <c r="B2" s="70"/>
      <c r="C2" s="70"/>
      <c r="D2" s="70"/>
      <c r="E2" s="70"/>
      <c r="F2" s="69"/>
      <c r="G2" s="69"/>
      <c r="H2" s="69"/>
      <c r="I2" s="70"/>
      <c r="J2" s="70"/>
      <c r="K2" s="70"/>
      <c r="L2" s="8"/>
      <c r="M2" s="8"/>
    </row>
    <row r="3" spans="1:17" ht="16.5" thickBot="1">
      <c r="A3" s="74" t="s">
        <v>0</v>
      </c>
      <c r="B3" s="76" t="s">
        <v>1</v>
      </c>
      <c r="C3" s="77"/>
      <c r="D3" s="77"/>
      <c r="E3" s="78"/>
      <c r="F3" s="76" t="s">
        <v>3</v>
      </c>
      <c r="G3" s="77"/>
      <c r="H3" s="77"/>
      <c r="I3" s="78"/>
      <c r="J3" s="79" t="s">
        <v>2</v>
      </c>
      <c r="K3" s="80"/>
      <c r="L3" s="80"/>
      <c r="M3" s="80"/>
      <c r="N3" s="81" t="s">
        <v>4</v>
      </c>
      <c r="O3" s="82"/>
      <c r="P3" s="82"/>
      <c r="Q3" s="82"/>
    </row>
    <row r="4" spans="1:17" ht="15.75" thickBot="1">
      <c r="A4" s="75"/>
      <c r="B4" s="15" t="s">
        <v>6</v>
      </c>
      <c r="C4" s="30" t="s">
        <v>7</v>
      </c>
      <c r="D4" s="31" t="s">
        <v>8</v>
      </c>
      <c r="E4" s="32" t="s">
        <v>9</v>
      </c>
      <c r="F4" s="15" t="s">
        <v>6</v>
      </c>
      <c r="G4" s="30" t="s">
        <v>7</v>
      </c>
      <c r="H4" s="27" t="s">
        <v>8</v>
      </c>
      <c r="I4" s="32" t="s">
        <v>9</v>
      </c>
      <c r="J4" s="15" t="s">
        <v>6</v>
      </c>
      <c r="K4" s="16" t="s">
        <v>7</v>
      </c>
      <c r="L4" s="40" t="s">
        <v>8</v>
      </c>
      <c r="M4" s="42" t="s">
        <v>9</v>
      </c>
      <c r="N4" s="15" t="s">
        <v>6</v>
      </c>
      <c r="O4" s="30" t="s">
        <v>7</v>
      </c>
      <c r="P4" s="31" t="s">
        <v>8</v>
      </c>
      <c r="Q4" s="32" t="s">
        <v>9</v>
      </c>
    </row>
    <row r="5" spans="1:13" ht="15.75">
      <c r="A5" s="11"/>
      <c r="B5" s="13"/>
      <c r="C5" s="12"/>
      <c r="D5" s="22"/>
      <c r="E5" s="33"/>
      <c r="F5" s="13"/>
      <c r="G5" s="12"/>
      <c r="H5" s="22"/>
      <c r="I5" s="33"/>
      <c r="J5" s="13"/>
      <c r="K5" s="17"/>
      <c r="L5" s="28"/>
      <c r="M5" s="43"/>
    </row>
    <row r="6" spans="1:17" ht="15">
      <c r="A6" s="14" t="s">
        <v>11</v>
      </c>
      <c r="B6" s="49">
        <f>comparativ!B7*100000/699000</f>
        <v>322.60371959942773</v>
      </c>
      <c r="C6" s="49">
        <f>comparativ!C7*100000/700000</f>
        <v>124.85714285714286</v>
      </c>
      <c r="D6" s="49">
        <f>comparativ!D7*100000/702000</f>
        <v>281.1965811965812</v>
      </c>
      <c r="E6" s="49">
        <f>comparativ!E7*100000/702000</f>
        <v>357.4074074074074</v>
      </c>
      <c r="F6" s="49">
        <f>comparativ!F7*100000/702000</f>
        <v>34.75783475783476</v>
      </c>
      <c r="G6" s="49">
        <f>comparativ!G7*100000/702000</f>
        <v>16.80911680911681</v>
      </c>
      <c r="H6" s="49">
        <f>comparativ!H7*100000/702000</f>
        <v>34.9002849002849</v>
      </c>
      <c r="I6" s="49">
        <f>comparativ!I7*100000/702000</f>
        <v>48.433048433048434</v>
      </c>
      <c r="J6" s="49">
        <f>comparativ!J7*100000/702000</f>
        <v>0</v>
      </c>
      <c r="K6" s="49">
        <f>comparativ!K7*100000/702000</f>
        <v>0</v>
      </c>
      <c r="L6" s="49">
        <f>comparativ!L7*100000/702000</f>
        <v>0</v>
      </c>
      <c r="M6" s="49">
        <f>comparativ!M7*100000/702000</f>
        <v>0</v>
      </c>
      <c r="N6" s="50">
        <f>B6+F6+J6</f>
        <v>357.3615543572625</v>
      </c>
      <c r="O6" s="50">
        <f>C6+G6+K6</f>
        <v>141.66625966625966</v>
      </c>
      <c r="P6" s="50">
        <f>D6+H6+L6</f>
        <v>316.09686609686605</v>
      </c>
      <c r="Q6" s="50">
        <f>E6+I6+M6</f>
        <v>405.84045584045583</v>
      </c>
    </row>
    <row r="7" spans="1:17" ht="15">
      <c r="A7" s="1" t="s">
        <v>12</v>
      </c>
      <c r="B7" s="49">
        <f>comparativ!B8*100000/699000</f>
        <v>375.2503576537911</v>
      </c>
      <c r="C7" s="49">
        <f>comparativ!C8*100000/700000</f>
        <v>249.85714285714286</v>
      </c>
      <c r="D7" s="49">
        <f>comparativ!D8*100000/702000</f>
        <v>371.79487179487177</v>
      </c>
      <c r="E7" s="49">
        <f>comparativ!E8*100000/702000</f>
        <v>333.6182336182336</v>
      </c>
      <c r="F7" s="49">
        <f>comparativ!F8*100000/702000</f>
        <v>37.464387464387464</v>
      </c>
      <c r="G7" s="49">
        <f>comparativ!G8*100000/702000</f>
        <v>32.193732193732195</v>
      </c>
      <c r="H7" s="49">
        <f>comparativ!H8*100000/702000</f>
        <v>66.52421652421653</v>
      </c>
      <c r="I7" s="49">
        <f>comparativ!I8*100000/702000</f>
        <v>45.44159544159544</v>
      </c>
      <c r="J7" s="49">
        <f>comparativ!J8*100000/702000</f>
        <v>0</v>
      </c>
      <c r="K7" s="49">
        <f>comparativ!K8*100000/702000</f>
        <v>0</v>
      </c>
      <c r="L7" s="49">
        <f>comparativ!L8*100000/702000</f>
        <v>0</v>
      </c>
      <c r="M7" s="49">
        <f>comparativ!M8*100000/702000</f>
        <v>0</v>
      </c>
      <c r="N7" s="50">
        <f aca="true" t="shared" si="0" ref="N7:N38">B7+F7+J7</f>
        <v>412.7147451181786</v>
      </c>
      <c r="O7" s="50">
        <f aca="true" t="shared" si="1" ref="O7:O38">C7+G7+K7</f>
        <v>282.05087505087505</v>
      </c>
      <c r="P7" s="50">
        <f aca="true" t="shared" si="2" ref="P7:P38">D7+H7+L7</f>
        <v>438.3190883190883</v>
      </c>
      <c r="Q7" s="50">
        <f aca="true" t="shared" si="3" ref="Q7:Q38">E7+I7+M7</f>
        <v>379.05982905982904</v>
      </c>
    </row>
    <row r="8" spans="1:17" ht="15">
      <c r="A8" s="1" t="s">
        <v>13</v>
      </c>
      <c r="B8" s="49">
        <f>comparativ!B9*100000/699000</f>
        <v>341.77396280400575</v>
      </c>
      <c r="C8" s="49">
        <f>comparativ!C9*100000/700000</f>
        <v>302.14285714285717</v>
      </c>
      <c r="D8" s="49">
        <f>comparativ!D9*100000/702000</f>
        <v>399.2877492877493</v>
      </c>
      <c r="E8" s="49">
        <f>comparativ!E9*100000/702000</f>
        <v>342.3076923076923</v>
      </c>
      <c r="F8" s="49">
        <f>comparativ!F9*100000/702000</f>
        <v>42.022792022792025</v>
      </c>
      <c r="G8" s="49">
        <f>comparativ!G9*100000/702000</f>
        <v>44.58689458689459</v>
      </c>
      <c r="H8" s="49">
        <f>comparativ!H9*100000/702000</f>
        <v>74.64387464387464</v>
      </c>
      <c r="I8" s="49">
        <f>comparativ!I9*100000/702000</f>
        <v>59.401709401709404</v>
      </c>
      <c r="J8" s="49">
        <f>comparativ!J9*100000/702000</f>
        <v>0</v>
      </c>
      <c r="K8" s="49">
        <f>comparativ!K9*100000/702000</f>
        <v>0</v>
      </c>
      <c r="L8" s="49">
        <f>comparativ!L9*100000/702000</f>
        <v>0</v>
      </c>
      <c r="M8" s="49">
        <f>comparativ!M9*100000/702000</f>
        <v>0</v>
      </c>
      <c r="N8" s="50">
        <f t="shared" si="0"/>
        <v>383.7967548267978</v>
      </c>
      <c r="O8" s="50">
        <f t="shared" si="1"/>
        <v>346.72975172975174</v>
      </c>
      <c r="P8" s="50">
        <f t="shared" si="2"/>
        <v>473.93162393162396</v>
      </c>
      <c r="Q8" s="50">
        <f t="shared" si="3"/>
        <v>401.70940170940173</v>
      </c>
    </row>
    <row r="9" spans="1:17" ht="15">
      <c r="A9" s="1" t="s">
        <v>14</v>
      </c>
      <c r="B9" s="49">
        <f>comparativ!B10*100000/699000</f>
        <v>344.0629470672389</v>
      </c>
      <c r="C9" s="49">
        <f>comparativ!C10*100000/700000</f>
        <v>247.28571428571428</v>
      </c>
      <c r="D9" s="49">
        <f>comparativ!D10*100000/702000</f>
        <v>421.65242165242165</v>
      </c>
      <c r="E9" s="49">
        <f>comparativ!E10*100000/702000</f>
        <v>326.2108262108262</v>
      </c>
      <c r="F9" s="49">
        <f>comparativ!F10*100000/702000</f>
        <v>45.72649572649573</v>
      </c>
      <c r="G9" s="49">
        <f>comparativ!G10*100000/702000</f>
        <v>44.15954415954416</v>
      </c>
      <c r="H9" s="49">
        <f>comparativ!H10*100000/702000</f>
        <v>76.78062678062678</v>
      </c>
      <c r="I9" s="49">
        <f>comparativ!I10*100000/702000</f>
        <v>58.11965811965812</v>
      </c>
      <c r="J9" s="49">
        <f>comparativ!J10*100000/702000</f>
        <v>0</v>
      </c>
      <c r="K9" s="49">
        <f>comparativ!K10*100000/702000</f>
        <v>0</v>
      </c>
      <c r="L9" s="49">
        <f>comparativ!L10*100000/702000</f>
        <v>0</v>
      </c>
      <c r="M9" s="49">
        <f>comparativ!M10*100000/702000</f>
        <v>0</v>
      </c>
      <c r="N9" s="50">
        <f t="shared" si="0"/>
        <v>389.7894427937346</v>
      </c>
      <c r="O9" s="50">
        <f t="shared" si="1"/>
        <v>291.44525844525845</v>
      </c>
      <c r="P9" s="50">
        <f t="shared" si="2"/>
        <v>498.43304843304844</v>
      </c>
      <c r="Q9" s="50">
        <f t="shared" si="3"/>
        <v>384.33048433048435</v>
      </c>
    </row>
    <row r="10" spans="1:17" ht="15">
      <c r="A10" s="1" t="s">
        <v>15</v>
      </c>
      <c r="B10" s="49">
        <f>comparativ!B11*100000/699000</f>
        <v>348.3547925608012</v>
      </c>
      <c r="C10" s="49">
        <f>comparativ!C11*100000/700000</f>
        <v>257.42857142857144</v>
      </c>
      <c r="D10" s="49">
        <f>comparativ!D11*100000/702000</f>
        <v>310.6837606837607</v>
      </c>
      <c r="E10" s="49">
        <f>comparativ!E11*100000/702000</f>
        <v>273.6467236467237</v>
      </c>
      <c r="F10" s="49">
        <f>comparativ!F11*100000/702000</f>
        <v>44.01709401709402</v>
      </c>
      <c r="G10" s="49">
        <f>comparativ!G11*100000/702000</f>
        <v>37.60683760683761</v>
      </c>
      <c r="H10" s="49">
        <f>comparativ!H11*100000/702000</f>
        <v>61.965811965811966</v>
      </c>
      <c r="I10" s="49">
        <f>comparativ!I11*100000/702000</f>
        <v>48.717948717948715</v>
      </c>
      <c r="J10" s="49">
        <f>comparativ!J11*100000/702000</f>
        <v>0</v>
      </c>
      <c r="K10" s="49">
        <f>comparativ!K11*100000/702000</f>
        <v>0</v>
      </c>
      <c r="L10" s="49">
        <f>comparativ!L11*100000/702000</f>
        <v>0</v>
      </c>
      <c r="M10" s="49">
        <f>comparativ!M11*100000/702000</f>
        <v>0</v>
      </c>
      <c r="N10" s="50">
        <f t="shared" si="0"/>
        <v>392.37188657789517</v>
      </c>
      <c r="O10" s="50">
        <f t="shared" si="1"/>
        <v>295.03540903540903</v>
      </c>
      <c r="P10" s="50">
        <f t="shared" si="2"/>
        <v>372.64957264957263</v>
      </c>
      <c r="Q10" s="50">
        <f t="shared" si="3"/>
        <v>322.3646723646724</v>
      </c>
    </row>
    <row r="11" spans="1:17" ht="15">
      <c r="A11" s="1" t="s">
        <v>16</v>
      </c>
      <c r="B11" s="49">
        <f>comparativ!B12*100000/699000</f>
        <v>354.50643776824035</v>
      </c>
      <c r="C11" s="49">
        <f>comparativ!C12*100000/700000</f>
        <v>258.7142857142857</v>
      </c>
      <c r="D11" s="49">
        <f>comparativ!D12*100000/702000</f>
        <v>358.40455840455843</v>
      </c>
      <c r="E11" s="49">
        <f>comparativ!E12*100000/702000</f>
        <v>293.1623931623932</v>
      </c>
      <c r="F11" s="49">
        <f>comparativ!F12*100000/702000</f>
        <v>47.72079772079772</v>
      </c>
      <c r="G11" s="49">
        <f>comparativ!G12*100000/702000</f>
        <v>37.89173789173789</v>
      </c>
      <c r="H11" s="49">
        <f>comparativ!H12*100000/702000</f>
        <v>62.25071225071225</v>
      </c>
      <c r="I11" s="49">
        <f>comparativ!I12*100000/702000</f>
        <v>50.427350427350426</v>
      </c>
      <c r="J11" s="49">
        <f>comparativ!J12*100000/702000</f>
        <v>0</v>
      </c>
      <c r="K11" s="49">
        <f>comparativ!K12*100000/702000</f>
        <v>0</v>
      </c>
      <c r="L11" s="49">
        <f>comparativ!L12*100000/702000</f>
        <v>0</v>
      </c>
      <c r="M11" s="49">
        <f>comparativ!M12*100000/702000</f>
        <v>0</v>
      </c>
      <c r="N11" s="50">
        <f t="shared" si="0"/>
        <v>402.2272354890381</v>
      </c>
      <c r="O11" s="50">
        <f t="shared" si="1"/>
        <v>296.6060236060236</v>
      </c>
      <c r="P11" s="50">
        <f t="shared" si="2"/>
        <v>420.65527065527067</v>
      </c>
      <c r="Q11" s="50">
        <f t="shared" si="3"/>
        <v>343.5897435897436</v>
      </c>
    </row>
    <row r="12" spans="1:17" ht="15">
      <c r="A12" s="1" t="s">
        <v>17</v>
      </c>
      <c r="B12" s="49">
        <f>comparativ!B13*100000/699000</f>
        <v>340.48640915593705</v>
      </c>
      <c r="C12" s="49">
        <f>comparativ!C13*100000/700000</f>
        <v>282</v>
      </c>
      <c r="D12" s="49">
        <f>comparativ!D13*100000/702000</f>
        <v>300</v>
      </c>
      <c r="E12" s="49">
        <f>comparativ!E13*100000/702000</f>
        <v>319.5156695156695</v>
      </c>
      <c r="F12" s="49">
        <f>comparativ!F13*100000/702000</f>
        <v>44.44444444444444</v>
      </c>
      <c r="G12" s="49">
        <f>comparativ!G13*100000/702000</f>
        <v>51.566951566951566</v>
      </c>
      <c r="H12" s="49">
        <f>comparativ!H13*100000/702000</f>
        <v>69.37321937321937</v>
      </c>
      <c r="I12" s="49">
        <f>comparativ!I13*100000/702000</f>
        <v>62.39316239316239</v>
      </c>
      <c r="J12" s="49">
        <f>comparativ!J13*100000/702000</f>
        <v>0</v>
      </c>
      <c r="K12" s="49">
        <f>comparativ!K13*100000/702000</f>
        <v>0</v>
      </c>
      <c r="L12" s="49">
        <f>comparativ!L13*100000/702000</f>
        <v>0</v>
      </c>
      <c r="M12" s="49">
        <f>comparativ!M13*100000/702000</f>
        <v>0</v>
      </c>
      <c r="N12" s="50">
        <f t="shared" si="0"/>
        <v>384.9308536003815</v>
      </c>
      <c r="O12" s="50">
        <f t="shared" si="1"/>
        <v>333.56695156695156</v>
      </c>
      <c r="P12" s="50">
        <f t="shared" si="2"/>
        <v>369.3732193732194</v>
      </c>
      <c r="Q12" s="50">
        <f t="shared" si="3"/>
        <v>381.9088319088319</v>
      </c>
    </row>
    <row r="13" spans="1:17" ht="15">
      <c r="A13" s="1" t="s">
        <v>18</v>
      </c>
      <c r="B13" s="49">
        <f>comparativ!B14*100000/699000</f>
        <v>348.78397711015737</v>
      </c>
      <c r="C13" s="49">
        <f>comparativ!C14*100000/700000</f>
        <v>139.14285714285714</v>
      </c>
      <c r="D13" s="49">
        <f>comparativ!D14*100000/702000</f>
        <v>346.2962962962963</v>
      </c>
      <c r="E13" s="49">
        <f>comparativ!E14*100000/702000</f>
        <v>314.24501424501426</v>
      </c>
      <c r="F13" s="49">
        <f>comparativ!F14*100000/702000</f>
        <v>36.60968660968661</v>
      </c>
      <c r="G13" s="49">
        <f>comparativ!G14*100000/702000</f>
        <v>36.75213675213675</v>
      </c>
      <c r="H13" s="49">
        <f>comparativ!H14*100000/702000</f>
        <v>65.95441595441595</v>
      </c>
      <c r="I13" s="49">
        <f>comparativ!I14*100000/702000</f>
        <v>53.98860398860399</v>
      </c>
      <c r="J13" s="49">
        <f>comparativ!J14*100000/702000</f>
        <v>0</v>
      </c>
      <c r="K13" s="49">
        <f>comparativ!K14*100000/702000</f>
        <v>0</v>
      </c>
      <c r="L13" s="49">
        <f>comparativ!L14*100000/702000</f>
        <v>0</v>
      </c>
      <c r="M13" s="49">
        <f>comparativ!M14*100000/702000</f>
        <v>0</v>
      </c>
      <c r="N13" s="50">
        <f t="shared" si="0"/>
        <v>385.39366371984397</v>
      </c>
      <c r="O13" s="50">
        <f t="shared" si="1"/>
        <v>175.8949938949939</v>
      </c>
      <c r="P13" s="50">
        <f t="shared" si="2"/>
        <v>412.25071225071224</v>
      </c>
      <c r="Q13" s="50">
        <f t="shared" si="3"/>
        <v>368.23361823361824</v>
      </c>
    </row>
    <row r="14" spans="1:17" ht="15">
      <c r="A14" s="1" t="s">
        <v>19</v>
      </c>
      <c r="B14" s="49">
        <f>comparativ!B15*100000/699000</f>
        <v>253.6480686695279</v>
      </c>
      <c r="C14" s="49">
        <f>comparativ!C15*100000/700000</f>
        <v>103.71428571428571</v>
      </c>
      <c r="D14" s="49">
        <f>comparativ!D15*100000/702000</f>
        <v>230.62678062678063</v>
      </c>
      <c r="E14" s="49">
        <f>comparativ!E15*100000/702000</f>
        <v>237.17948717948718</v>
      </c>
      <c r="F14" s="49">
        <f>comparativ!F15*100000/702000</f>
        <v>30.484330484330485</v>
      </c>
      <c r="G14" s="49">
        <f>comparativ!G15*100000/702000</f>
        <v>36.60968660968661</v>
      </c>
      <c r="H14" s="49">
        <f>comparativ!H15*100000/702000</f>
        <v>58.547008547008545</v>
      </c>
      <c r="I14" s="49">
        <f>comparativ!I15*100000/702000</f>
        <v>50.997150997150996</v>
      </c>
      <c r="J14" s="49">
        <f>comparativ!J15*100000/702000</f>
        <v>0</v>
      </c>
      <c r="K14" s="49">
        <f>comparativ!K15*100000/702000</f>
        <v>0</v>
      </c>
      <c r="L14" s="49">
        <f>comparativ!L15*100000/702000</f>
        <v>0</v>
      </c>
      <c r="M14" s="49">
        <f>comparativ!M15*100000/702000</f>
        <v>0</v>
      </c>
      <c r="N14" s="50">
        <f t="shared" si="0"/>
        <v>284.1323991538584</v>
      </c>
      <c r="O14" s="50">
        <f t="shared" si="1"/>
        <v>140.32397232397233</v>
      </c>
      <c r="P14" s="50">
        <f t="shared" si="2"/>
        <v>289.17378917378915</v>
      </c>
      <c r="Q14" s="50">
        <f t="shared" si="3"/>
        <v>288.17663817663816</v>
      </c>
    </row>
    <row r="15" spans="1:17" ht="15">
      <c r="A15" s="1" t="s">
        <v>20</v>
      </c>
      <c r="B15" s="49">
        <f>comparativ!B16*100000/699000</f>
        <v>355.2217453505007</v>
      </c>
      <c r="C15" s="49">
        <f>comparativ!C16*100000/700000</f>
        <v>176.85714285714286</v>
      </c>
      <c r="D15" s="49">
        <f>comparativ!D16*100000/702000</f>
        <v>283.6182336182336</v>
      </c>
      <c r="E15" s="49">
        <f>comparativ!E16*100000/702000</f>
        <v>320.65527065527067</v>
      </c>
      <c r="F15" s="49">
        <f>comparativ!F16*100000/702000</f>
        <v>43.162393162393165</v>
      </c>
      <c r="G15" s="49">
        <f>comparativ!G16*100000/702000</f>
        <v>29.77207977207977</v>
      </c>
      <c r="H15" s="49">
        <f>comparativ!H16*100000/702000</f>
        <v>66.95156695156695</v>
      </c>
      <c r="I15" s="49">
        <f>comparativ!I16*100000/702000</f>
        <v>55.27065527065527</v>
      </c>
      <c r="J15" s="49">
        <f>comparativ!J16*100000/702000</f>
        <v>0</v>
      </c>
      <c r="K15" s="49">
        <f>comparativ!K16*100000/702000</f>
        <v>0</v>
      </c>
      <c r="L15" s="49">
        <f>comparativ!L16*100000/702000</f>
        <v>0</v>
      </c>
      <c r="M15" s="49">
        <f>comparativ!M16*100000/702000</f>
        <v>0</v>
      </c>
      <c r="N15" s="50">
        <f t="shared" si="0"/>
        <v>398.3841385128939</v>
      </c>
      <c r="O15" s="50">
        <f t="shared" si="1"/>
        <v>206.62922262922262</v>
      </c>
      <c r="P15" s="50">
        <f t="shared" si="2"/>
        <v>350.5698005698006</v>
      </c>
      <c r="Q15" s="50">
        <f t="shared" si="3"/>
        <v>375.9259259259259</v>
      </c>
    </row>
    <row r="16" spans="1:17" ht="15">
      <c r="A16" s="1" t="s">
        <v>21</v>
      </c>
      <c r="B16" s="49">
        <f>comparativ!B17*100000/699000</f>
        <v>368.6695278969957</v>
      </c>
      <c r="C16" s="49">
        <f>comparativ!C17*100000/700000</f>
        <v>249.57142857142858</v>
      </c>
      <c r="D16" s="49">
        <f>comparativ!D17*100000/702000</f>
        <v>260.96866096866097</v>
      </c>
      <c r="E16" s="49">
        <f>comparativ!E17*100000/702000</f>
        <v>335.6125356125356</v>
      </c>
      <c r="F16" s="49">
        <f>comparativ!F17*100000/702000</f>
        <v>47.863247863247864</v>
      </c>
      <c r="G16" s="49">
        <f>comparativ!G17*100000/702000</f>
        <v>40.45584045584046</v>
      </c>
      <c r="H16" s="49">
        <f>comparativ!H17*100000/702000</f>
        <v>63.81766381766382</v>
      </c>
      <c r="I16" s="49">
        <f>comparativ!I17*100000/702000</f>
        <v>54.55840455840456</v>
      </c>
      <c r="J16" s="49">
        <f>comparativ!J17*100000/702000</f>
        <v>0</v>
      </c>
      <c r="K16" s="49">
        <f>comparativ!K17*100000/702000</f>
        <v>0</v>
      </c>
      <c r="L16" s="49">
        <f>comparativ!L17*100000/702000</f>
        <v>0</v>
      </c>
      <c r="M16" s="49">
        <f>comparativ!M17*100000/702000</f>
        <v>0</v>
      </c>
      <c r="N16" s="50">
        <f t="shared" si="0"/>
        <v>416.53277576024357</v>
      </c>
      <c r="O16" s="50">
        <f t="shared" si="1"/>
        <v>290.027269027269</v>
      </c>
      <c r="P16" s="50">
        <f t="shared" si="2"/>
        <v>324.78632478632477</v>
      </c>
      <c r="Q16" s="50">
        <f t="shared" si="3"/>
        <v>390.1709401709402</v>
      </c>
    </row>
    <row r="17" spans="1:17" ht="15">
      <c r="A17" s="1" t="s">
        <v>22</v>
      </c>
      <c r="B17" s="49">
        <f>comparativ!B18*100000/699000</f>
        <v>379.54220314735335</v>
      </c>
      <c r="C17" s="49">
        <f>comparativ!C18*100000/700000</f>
        <v>215.85714285714286</v>
      </c>
      <c r="D17" s="49">
        <f>comparativ!D18*100000/702000</f>
        <v>180.34188034188034</v>
      </c>
      <c r="E17" s="49">
        <f>comparativ!E18*100000/702000</f>
        <v>201.85185185185185</v>
      </c>
      <c r="F17" s="49">
        <f>comparativ!F18*100000/702000</f>
        <v>51.566951566951566</v>
      </c>
      <c r="G17" s="49">
        <f>comparativ!G18*100000/702000</f>
        <v>32.193732193732195</v>
      </c>
      <c r="H17" s="49">
        <f>comparativ!H18*100000/702000</f>
        <v>49.002849002849004</v>
      </c>
      <c r="I17" s="49">
        <f>comparativ!I18*100000/702000</f>
        <v>32.9059829059829</v>
      </c>
      <c r="J17" s="49">
        <f>comparativ!J18*100000/702000</f>
        <v>0</v>
      </c>
      <c r="K17" s="49">
        <f>comparativ!K18*100000/702000</f>
        <v>0</v>
      </c>
      <c r="L17" s="49">
        <f>comparativ!L18*100000/702000</f>
        <v>0.8547008547008547</v>
      </c>
      <c r="M17" s="49">
        <f>comparativ!M18*100000/702000</f>
        <v>0</v>
      </c>
      <c r="N17" s="50">
        <f t="shared" si="0"/>
        <v>431.1091547143049</v>
      </c>
      <c r="O17" s="50">
        <f t="shared" si="1"/>
        <v>248.05087505087505</v>
      </c>
      <c r="P17" s="50">
        <f t="shared" si="2"/>
        <v>230.1994301994302</v>
      </c>
      <c r="Q17" s="50">
        <f t="shared" si="3"/>
        <v>234.75783475783476</v>
      </c>
    </row>
    <row r="18" spans="1:17" ht="15">
      <c r="A18" s="1" t="s">
        <v>23</v>
      </c>
      <c r="B18" s="49">
        <f>comparativ!B19*100000/699000</f>
        <v>215.87982832618025</v>
      </c>
      <c r="C18" s="49">
        <f>comparativ!C19*100000/700000</f>
        <v>158</v>
      </c>
      <c r="D18" s="49">
        <f>comparativ!D19*100000/702000</f>
        <v>226.35327635327636</v>
      </c>
      <c r="E18" s="49">
        <f>comparativ!E19*100000/702000</f>
        <v>165.95441595441596</v>
      </c>
      <c r="F18" s="49">
        <f>comparativ!F19*100000/702000</f>
        <v>40.028490028490026</v>
      </c>
      <c r="G18" s="49">
        <f>comparativ!G19*100000/702000</f>
        <v>49.14529914529915</v>
      </c>
      <c r="H18" s="49">
        <f>comparativ!H19*100000/702000</f>
        <v>68.23361823361823</v>
      </c>
      <c r="I18" s="49">
        <f>comparativ!I19*100000/702000</f>
        <v>48.717948717948715</v>
      </c>
      <c r="J18" s="49">
        <f>comparativ!J19*100000/702000</f>
        <v>0</v>
      </c>
      <c r="K18" s="49">
        <f>comparativ!K19*100000/702000</f>
        <v>0</v>
      </c>
      <c r="L18" s="49">
        <f>comparativ!L19*100000/702000</f>
        <v>0</v>
      </c>
      <c r="M18" s="49">
        <f>comparativ!M19*100000/702000</f>
        <v>0</v>
      </c>
      <c r="N18" s="50">
        <f t="shared" si="0"/>
        <v>255.90831835467026</v>
      </c>
      <c r="O18" s="50">
        <f t="shared" si="1"/>
        <v>207.14529914529913</v>
      </c>
      <c r="P18" s="50">
        <f t="shared" si="2"/>
        <v>294.5868945868946</v>
      </c>
      <c r="Q18" s="50">
        <f t="shared" si="3"/>
        <v>214.67236467236467</v>
      </c>
    </row>
    <row r="19" spans="1:17" ht="15">
      <c r="A19" s="1" t="s">
        <v>24</v>
      </c>
      <c r="B19" s="49">
        <f>comparativ!B20*100000/699000</f>
        <v>207.72532188841203</v>
      </c>
      <c r="C19" s="49">
        <f>comparativ!C20*100000/700000</f>
        <v>129.57142857142858</v>
      </c>
      <c r="D19" s="49">
        <f>comparativ!D20*100000/702000</f>
        <v>227.35042735042734</v>
      </c>
      <c r="E19" s="49">
        <f>comparativ!E20*100000/702000</f>
        <v>198.14814814814815</v>
      </c>
      <c r="F19" s="49">
        <f>comparativ!F20*100000/702000</f>
        <v>34.75783475783476</v>
      </c>
      <c r="G19" s="49">
        <f>comparativ!G20*100000/702000</f>
        <v>29.05982905982906</v>
      </c>
      <c r="H19" s="49">
        <f>comparativ!H20*100000/702000</f>
        <v>48.29059829059829</v>
      </c>
      <c r="I19" s="49">
        <f>comparativ!I20*100000/702000</f>
        <v>33.47578347578347</v>
      </c>
      <c r="J19" s="49">
        <f>comparativ!J20*100000/702000</f>
        <v>0</v>
      </c>
      <c r="K19" s="49">
        <f>comparativ!K20*100000/702000</f>
        <v>0</v>
      </c>
      <c r="L19" s="49">
        <f>comparativ!L20*100000/702000</f>
        <v>0.9971509971509972</v>
      </c>
      <c r="M19" s="49">
        <f>comparativ!M20*100000/702000</f>
        <v>0</v>
      </c>
      <c r="N19" s="50">
        <f t="shared" si="0"/>
        <v>242.48315664624678</v>
      </c>
      <c r="O19" s="50">
        <f t="shared" si="1"/>
        <v>158.63125763125765</v>
      </c>
      <c r="P19" s="50">
        <f t="shared" si="2"/>
        <v>276.6381766381766</v>
      </c>
      <c r="Q19" s="50">
        <f t="shared" si="3"/>
        <v>231.62393162393164</v>
      </c>
    </row>
    <row r="20" spans="1:17" ht="15">
      <c r="A20" s="1" t="s">
        <v>25</v>
      </c>
      <c r="B20" s="49">
        <f>comparativ!B21*100000/699000</f>
        <v>377.25321888412014</v>
      </c>
      <c r="C20" s="49">
        <f>comparativ!C21*100000/700000</f>
        <v>140.71428571428572</v>
      </c>
      <c r="D20" s="49">
        <f>comparativ!D21*100000/702000</f>
        <v>294.3019943019943</v>
      </c>
      <c r="E20" s="49">
        <f>comparativ!E21*100000/702000</f>
        <v>223.64672364672364</v>
      </c>
      <c r="F20" s="49">
        <f>comparativ!F21*100000/702000</f>
        <v>50.997150997150996</v>
      </c>
      <c r="G20" s="49">
        <f>comparativ!G21*100000/702000</f>
        <v>41.452991452991455</v>
      </c>
      <c r="H20" s="49">
        <f>comparativ!H21*100000/702000</f>
        <v>80.34188034188034</v>
      </c>
      <c r="I20" s="49">
        <f>comparativ!I21*100000/702000</f>
        <v>59.25925925925926</v>
      </c>
      <c r="J20" s="49">
        <f>comparativ!J21*100000/702000</f>
        <v>0</v>
      </c>
      <c r="K20" s="49">
        <f>comparativ!K21*100000/702000</f>
        <v>0</v>
      </c>
      <c r="L20" s="49">
        <f>comparativ!L21*100000/702000</f>
        <v>1.4245014245014245</v>
      </c>
      <c r="M20" s="49">
        <f>comparativ!M21*100000/702000</f>
        <v>0</v>
      </c>
      <c r="N20" s="50">
        <f t="shared" si="0"/>
        <v>428.2503698812711</v>
      </c>
      <c r="O20" s="50">
        <f t="shared" si="1"/>
        <v>182.16727716727718</v>
      </c>
      <c r="P20" s="50">
        <f t="shared" si="2"/>
        <v>376.06837606837604</v>
      </c>
      <c r="Q20" s="50">
        <f t="shared" si="3"/>
        <v>282.9059829059829</v>
      </c>
    </row>
    <row r="21" spans="1:17" ht="15">
      <c r="A21" s="1" t="s">
        <v>26</v>
      </c>
      <c r="B21" s="49">
        <f>comparativ!B22*100000/699000</f>
        <v>401.5736766809728</v>
      </c>
      <c r="C21" s="49">
        <f>comparativ!C22*100000/700000</f>
        <v>154.57142857142858</v>
      </c>
      <c r="D21" s="49">
        <f>comparativ!D22*100000/702000</f>
        <v>410.3988603988604</v>
      </c>
      <c r="E21" s="49">
        <f>comparativ!E22*100000/702000</f>
        <v>258.97435897435895</v>
      </c>
      <c r="F21" s="49">
        <f>comparativ!F22*100000/702000</f>
        <v>45.44159544159544</v>
      </c>
      <c r="G21" s="49">
        <f>comparativ!G22*100000/702000</f>
        <v>44.3019943019943</v>
      </c>
      <c r="H21" s="49">
        <f>comparativ!H22*100000/702000</f>
        <v>77.35042735042735</v>
      </c>
      <c r="I21" s="49">
        <f>comparativ!I22*100000/702000</f>
        <v>65.66951566951568</v>
      </c>
      <c r="J21" s="49">
        <f>comparativ!J22*100000/702000</f>
        <v>0</v>
      </c>
      <c r="K21" s="49">
        <f>comparativ!K22*100000/702000</f>
        <v>0</v>
      </c>
      <c r="L21" s="49">
        <f>comparativ!L22*100000/702000</f>
        <v>0.9971509971509972</v>
      </c>
      <c r="M21" s="49">
        <f>comparativ!M22*100000/702000</f>
        <v>0</v>
      </c>
      <c r="N21" s="50">
        <f t="shared" si="0"/>
        <v>447.01527212256826</v>
      </c>
      <c r="O21" s="50">
        <f t="shared" si="1"/>
        <v>198.8734228734229</v>
      </c>
      <c r="P21" s="50">
        <f t="shared" si="2"/>
        <v>488.74643874643874</v>
      </c>
      <c r="Q21" s="50">
        <f t="shared" si="3"/>
        <v>324.6438746438746</v>
      </c>
    </row>
    <row r="22" spans="1:17" ht="15">
      <c r="A22" s="1" t="s">
        <v>27</v>
      </c>
      <c r="B22" s="49">
        <f>comparativ!B23*100000/699000</f>
        <v>424.46351931330474</v>
      </c>
      <c r="C22" s="49">
        <f>comparativ!C23*100000/700000</f>
        <v>159.28571428571428</v>
      </c>
      <c r="D22" s="49">
        <f>comparativ!D23*100000/702000</f>
        <v>496.4387464387464</v>
      </c>
      <c r="E22" s="49">
        <f>comparativ!E23*100000/702000</f>
        <v>357.97720797720797</v>
      </c>
      <c r="F22" s="49">
        <f>comparativ!F23*100000/702000</f>
        <v>51.99430199430199</v>
      </c>
      <c r="G22" s="49">
        <f>comparativ!G23*100000/702000</f>
        <v>32.193732193732195</v>
      </c>
      <c r="H22" s="49">
        <f>comparativ!H23*100000/702000</f>
        <v>82.19373219373219</v>
      </c>
      <c r="I22" s="49">
        <f>comparativ!I23*100000/702000</f>
        <v>75.92592592592592</v>
      </c>
      <c r="J22" s="49">
        <f>comparativ!J23*100000/702000</f>
        <v>0</v>
      </c>
      <c r="K22" s="49">
        <f>comparativ!K23*100000/702000</f>
        <v>0</v>
      </c>
      <c r="L22" s="49">
        <f>comparativ!L23*100000/702000</f>
        <v>1.1396011396011396</v>
      </c>
      <c r="M22" s="49">
        <f>comparativ!M23*100000/702000</f>
        <v>1.2820512820512822</v>
      </c>
      <c r="N22" s="50">
        <f t="shared" si="0"/>
        <v>476.45782130760676</v>
      </c>
      <c r="O22" s="50">
        <f t="shared" si="1"/>
        <v>191.47944647944647</v>
      </c>
      <c r="P22" s="50">
        <f t="shared" si="2"/>
        <v>579.7720797720798</v>
      </c>
      <c r="Q22" s="50">
        <f t="shared" si="3"/>
        <v>435.18518518518516</v>
      </c>
    </row>
    <row r="23" spans="1:17" ht="15">
      <c r="A23" s="1" t="s">
        <v>28</v>
      </c>
      <c r="B23" s="49">
        <f>comparativ!B24*100000/699000</f>
        <v>481.9742489270386</v>
      </c>
      <c r="C23" s="49">
        <f>comparativ!C24*100000/700000</f>
        <v>246.57142857142858</v>
      </c>
      <c r="D23" s="49">
        <f>comparativ!D24*100000/702000</f>
        <v>449.002849002849</v>
      </c>
      <c r="E23" s="49">
        <f>comparativ!E24*100000/702000</f>
        <v>411.3960113960114</v>
      </c>
      <c r="F23" s="49">
        <f>comparativ!F24*100000/702000</f>
        <v>86.8945868945869</v>
      </c>
      <c r="G23" s="49">
        <f>comparativ!G24*100000/702000</f>
        <v>55.12820512820513</v>
      </c>
      <c r="H23" s="49">
        <f>comparativ!H24*100000/702000</f>
        <v>97.29344729344729</v>
      </c>
      <c r="I23" s="49">
        <f>comparativ!I24*100000/702000</f>
        <v>97.57834757834758</v>
      </c>
      <c r="J23" s="49">
        <f>comparativ!J24*100000/702000</f>
        <v>0.14245014245014245</v>
      </c>
      <c r="K23" s="49">
        <f>comparativ!K24*100000/702000</f>
        <v>0</v>
      </c>
      <c r="L23" s="49">
        <f>comparativ!L24*100000/702000</f>
        <v>0.8547008547008547</v>
      </c>
      <c r="M23" s="49">
        <f>comparativ!M24*100000/702000</f>
        <v>2.2792022792022792</v>
      </c>
      <c r="N23" s="50">
        <f t="shared" si="0"/>
        <v>569.0112859640756</v>
      </c>
      <c r="O23" s="50">
        <f t="shared" si="1"/>
        <v>301.6996336996337</v>
      </c>
      <c r="P23" s="50">
        <f t="shared" si="2"/>
        <v>547.1509971509971</v>
      </c>
      <c r="Q23" s="50">
        <f t="shared" si="3"/>
        <v>511.2535612535612</v>
      </c>
    </row>
    <row r="24" spans="1:17" ht="15">
      <c r="A24" s="1" t="s">
        <v>29</v>
      </c>
      <c r="B24" s="49">
        <f>comparativ!B25*100000/699000</f>
        <v>472.24606580829754</v>
      </c>
      <c r="C24" s="49">
        <f>comparativ!C25*100000/700000</f>
        <v>261.42857142857144</v>
      </c>
      <c r="D24" s="49">
        <f>comparativ!D25*100000/702000</f>
        <v>308.6894586894587</v>
      </c>
      <c r="E24" s="49">
        <f>comparativ!E25*100000/702000</f>
        <v>474.2165242165242</v>
      </c>
      <c r="F24" s="49">
        <f>comparativ!F25*100000/702000</f>
        <v>75.35612535612536</v>
      </c>
      <c r="G24" s="49">
        <f>comparativ!G25*100000/702000</f>
        <v>55.98290598290598</v>
      </c>
      <c r="H24" s="49">
        <f>comparativ!H25*100000/702000</f>
        <v>75.35612535612536</v>
      </c>
      <c r="I24" s="49">
        <f>comparativ!I25*100000/702000</f>
        <v>106.55270655270655</v>
      </c>
      <c r="J24" s="49">
        <f>comparativ!J25*100000/702000</f>
        <v>0.2849002849002849</v>
      </c>
      <c r="K24" s="49">
        <f>comparativ!K25*100000/702000</f>
        <v>1.1396011396011396</v>
      </c>
      <c r="L24" s="49">
        <f>comparativ!L25*100000/702000</f>
        <v>1.1396011396011396</v>
      </c>
      <c r="M24" s="49">
        <f>comparativ!M25*100000/702000</f>
        <v>4.273504273504273</v>
      </c>
      <c r="N24" s="50">
        <f t="shared" si="0"/>
        <v>547.8870914493232</v>
      </c>
      <c r="O24" s="50">
        <f t="shared" si="1"/>
        <v>318.5510785510786</v>
      </c>
      <c r="P24" s="50">
        <f t="shared" si="2"/>
        <v>385.1851851851852</v>
      </c>
      <c r="Q24" s="50">
        <f t="shared" si="3"/>
        <v>585.042735042735</v>
      </c>
    </row>
    <row r="25" spans="1:17" ht="15.75">
      <c r="A25" s="44" t="s">
        <v>30</v>
      </c>
      <c r="B25" s="49">
        <f>comparativ!B26*100000/699000</f>
        <v>494.277539341917</v>
      </c>
      <c r="C25" s="49">
        <f>comparativ!C26*100000/700000</f>
        <v>241.71428571428572</v>
      </c>
      <c r="D25" s="49">
        <f>comparativ!D26*100000/702000</f>
        <v>252.27920227920228</v>
      </c>
      <c r="E25" s="49">
        <f>comparativ!E26*100000/702000</f>
        <v>518.8034188034188</v>
      </c>
      <c r="F25" s="49">
        <f>comparativ!F26*100000/702000</f>
        <v>75.78347578347578</v>
      </c>
      <c r="G25" s="49">
        <f>comparativ!G26*100000/702000</f>
        <v>58.11965811965812</v>
      </c>
      <c r="H25" s="49">
        <f>comparativ!H26*100000/702000</f>
        <v>63.39031339031339</v>
      </c>
      <c r="I25" s="49">
        <f>comparativ!I26*100000/702000</f>
        <v>113.24786324786325</v>
      </c>
      <c r="J25" s="49">
        <f>comparativ!J26*100000/702000</f>
        <v>0.2849002849002849</v>
      </c>
      <c r="K25" s="49">
        <f>comparativ!K26*100000/702000</f>
        <v>0.14245014245014245</v>
      </c>
      <c r="L25" s="49">
        <f>comparativ!L26*100000/702000</f>
        <v>0.8547008547008547</v>
      </c>
      <c r="M25" s="49">
        <f>comparativ!M26*100000/702000</f>
        <v>5.27065527065527</v>
      </c>
      <c r="N25" s="50">
        <f t="shared" si="0"/>
        <v>570.3459154102931</v>
      </c>
      <c r="O25" s="50">
        <f t="shared" si="1"/>
        <v>299.976393976394</v>
      </c>
      <c r="P25" s="50">
        <f t="shared" si="2"/>
        <v>316.5242165242165</v>
      </c>
      <c r="Q25" s="50">
        <f t="shared" si="3"/>
        <v>637.3219373219374</v>
      </c>
    </row>
    <row r="26" spans="1:17" ht="15">
      <c r="A26" s="1" t="s">
        <v>31</v>
      </c>
      <c r="B26" s="49">
        <f>comparativ!B27*100000/699000</f>
        <v>557.2246065808298</v>
      </c>
      <c r="C26" s="49">
        <f>comparativ!C27*100000/700000</f>
        <v>332.85714285714283</v>
      </c>
      <c r="D26" s="49">
        <f>comparativ!D27*100000/702000</f>
        <v>208.97435897435898</v>
      </c>
      <c r="E26" s="49">
        <f>comparativ!E27*100000/702000</f>
        <v>585.8974358974359</v>
      </c>
      <c r="F26" s="49">
        <f>comparativ!F27*100000/702000</f>
        <v>77.4928774928775</v>
      </c>
      <c r="G26" s="49">
        <f>comparativ!G27*100000/702000</f>
        <v>56.55270655270655</v>
      </c>
      <c r="H26" s="49">
        <f>comparativ!H27*100000/702000</f>
        <v>48.717948717948715</v>
      </c>
      <c r="I26" s="49">
        <f>comparativ!I27*100000/702000</f>
        <v>105.84045584045585</v>
      </c>
      <c r="J26" s="49">
        <f>comparativ!J27*100000/702000</f>
        <v>0</v>
      </c>
      <c r="K26" s="49">
        <f>comparativ!K27*100000/702000</f>
        <v>0.2849002849002849</v>
      </c>
      <c r="L26" s="49">
        <f>comparativ!L27*100000/702000</f>
        <v>0.2849002849002849</v>
      </c>
      <c r="M26" s="49">
        <f>comparativ!M27*100000/702000</f>
        <v>3.2763532763532766</v>
      </c>
      <c r="N26" s="50">
        <f t="shared" si="0"/>
        <v>634.7174840737073</v>
      </c>
      <c r="O26" s="50">
        <f t="shared" si="1"/>
        <v>389.69474969474965</v>
      </c>
      <c r="P26" s="50">
        <f t="shared" si="2"/>
        <v>257.97720797720797</v>
      </c>
      <c r="Q26" s="50">
        <f t="shared" si="3"/>
        <v>695.014245014245</v>
      </c>
    </row>
    <row r="27" spans="1:17" ht="15">
      <c r="A27" s="1" t="s">
        <v>32</v>
      </c>
      <c r="B27" s="49">
        <f>comparativ!B28*100000/699000</f>
        <v>593.8483547925608</v>
      </c>
      <c r="C27" s="49">
        <f>comparativ!C28*100000/700000</f>
        <v>301.42857142857144</v>
      </c>
      <c r="D27" s="49">
        <f>comparativ!D28*100000/702000</f>
        <v>180.48433048433048</v>
      </c>
      <c r="E27" s="49">
        <f>comparativ!E28*100000/702000</f>
        <v>570.9401709401709</v>
      </c>
      <c r="F27" s="49">
        <f>comparativ!F28*100000/702000</f>
        <v>84.61538461538461</v>
      </c>
      <c r="G27" s="49">
        <f>comparativ!G28*100000/702000</f>
        <v>63.81766381766382</v>
      </c>
      <c r="H27" s="49">
        <f>comparativ!H28*100000/702000</f>
        <v>41.452991452991455</v>
      </c>
      <c r="I27" s="49">
        <f>comparativ!I28*100000/702000</f>
        <v>99.28774928774929</v>
      </c>
      <c r="J27" s="49">
        <f>comparativ!J28*100000/702000</f>
        <v>0.5698005698005698</v>
      </c>
      <c r="K27" s="49">
        <f>comparativ!K28*100000/702000</f>
        <v>0.14245014245014245</v>
      </c>
      <c r="L27" s="49">
        <f>comparativ!L28*100000/702000</f>
        <v>0.14245014245014245</v>
      </c>
      <c r="M27" s="49">
        <f>comparativ!M28*100000/702000</f>
        <v>5.413105413105413</v>
      </c>
      <c r="N27" s="50">
        <f t="shared" si="0"/>
        <v>679.033539977746</v>
      </c>
      <c r="O27" s="50">
        <f t="shared" si="1"/>
        <v>365.38868538868536</v>
      </c>
      <c r="P27" s="50">
        <f t="shared" si="2"/>
        <v>222.07977207977208</v>
      </c>
      <c r="Q27" s="50">
        <f t="shared" si="3"/>
        <v>675.6410256410256</v>
      </c>
    </row>
    <row r="28" spans="1:17" ht="15">
      <c r="A28" s="1" t="s">
        <v>33</v>
      </c>
      <c r="B28" s="49">
        <f>comparativ!B29*100000/699000</f>
        <v>559.3705293276108</v>
      </c>
      <c r="C28" s="49">
        <f>comparativ!C29*100000/700000</f>
        <v>318</v>
      </c>
      <c r="D28" s="49">
        <f>comparativ!D29*100000/702000</f>
        <v>226.35327635327636</v>
      </c>
      <c r="E28" s="49">
        <f>comparativ!E29*100000/702000</f>
        <v>493.1623931623932</v>
      </c>
      <c r="F28" s="49">
        <f>comparativ!F29*100000/702000</f>
        <v>80.34188034188034</v>
      </c>
      <c r="G28" s="49">
        <f>comparativ!G29*100000/702000</f>
        <v>60.541310541310544</v>
      </c>
      <c r="H28" s="49">
        <f>comparativ!H29*100000/702000</f>
        <v>39.173789173789174</v>
      </c>
      <c r="I28" s="49">
        <f>comparativ!I29*100000/702000</f>
        <v>89.74358974358974</v>
      </c>
      <c r="J28" s="49">
        <f>comparativ!J29*100000/702000</f>
        <v>0.2849002849002849</v>
      </c>
      <c r="K28" s="49">
        <f>comparativ!K29*100000/702000</f>
        <v>0.14245014245014245</v>
      </c>
      <c r="L28" s="49">
        <f>comparativ!L29*100000/702000</f>
        <v>0</v>
      </c>
      <c r="M28" s="49">
        <f>comparativ!M29*100000/702000</f>
        <v>5.128205128205129</v>
      </c>
      <c r="N28" s="50">
        <f t="shared" si="0"/>
        <v>639.9973099543914</v>
      </c>
      <c r="O28" s="50">
        <f t="shared" si="1"/>
        <v>378.6837606837607</v>
      </c>
      <c r="P28" s="50">
        <f t="shared" si="2"/>
        <v>265.52706552706553</v>
      </c>
      <c r="Q28" s="50">
        <f t="shared" si="3"/>
        <v>588.034188034188</v>
      </c>
    </row>
    <row r="29" spans="1:17" ht="15">
      <c r="A29" s="1" t="s">
        <v>34</v>
      </c>
      <c r="B29" s="49">
        <f>comparativ!B30*100000/699000</f>
        <v>540.7725321888412</v>
      </c>
      <c r="C29" s="49">
        <f>comparativ!C30*100000/700000</f>
        <v>394.2857142857143</v>
      </c>
      <c r="D29" s="49">
        <f>comparativ!D30*100000/702000</f>
        <v>267.3789173789174</v>
      </c>
      <c r="E29" s="49">
        <f>comparativ!E30*100000/702000</f>
        <v>0</v>
      </c>
      <c r="F29" s="49">
        <f>comparativ!F30*100000/702000</f>
        <v>68.66096866096866</v>
      </c>
      <c r="G29" s="49">
        <f>comparativ!G30*100000/702000</f>
        <v>66.95156695156695</v>
      </c>
      <c r="H29" s="49">
        <f>comparativ!H30*100000/702000</f>
        <v>40.883190883190885</v>
      </c>
      <c r="I29" s="49">
        <f>comparativ!I30*100000/702000</f>
        <v>0</v>
      </c>
      <c r="J29" s="49">
        <f>comparativ!J30*100000/702000</f>
        <v>0.14245014245014245</v>
      </c>
      <c r="K29" s="49">
        <f>comparativ!K30*100000/702000</f>
        <v>0</v>
      </c>
      <c r="L29" s="49">
        <f>comparativ!L30*100000/702000</f>
        <v>0</v>
      </c>
      <c r="M29" s="49">
        <f>comparativ!M30*100000/702000</f>
        <v>0</v>
      </c>
      <c r="N29" s="50">
        <f t="shared" si="0"/>
        <v>609.57595099226</v>
      </c>
      <c r="O29" s="50">
        <f t="shared" si="1"/>
        <v>461.2372812372812</v>
      </c>
      <c r="P29" s="50">
        <f t="shared" si="2"/>
        <v>308.26210826210826</v>
      </c>
      <c r="Q29" s="50">
        <f t="shared" si="3"/>
        <v>0</v>
      </c>
    </row>
    <row r="30" spans="1:17" ht="15">
      <c r="A30" s="1" t="s">
        <v>35</v>
      </c>
      <c r="B30" s="49">
        <f>comparativ!B31*100000/699000</f>
        <v>505.43633762517885</v>
      </c>
      <c r="C30" s="49">
        <f>comparativ!C31*100000/700000</f>
        <v>334.14285714285717</v>
      </c>
      <c r="D30" s="49">
        <f>comparativ!D31*100000/702000</f>
        <v>285.04273504273505</v>
      </c>
      <c r="E30" s="49">
        <f>comparativ!E31*100000/702000</f>
        <v>0</v>
      </c>
      <c r="F30" s="49">
        <f>comparativ!F31*100000/702000</f>
        <v>67.52136752136752</v>
      </c>
      <c r="G30" s="49">
        <f>comparativ!G31*100000/702000</f>
        <v>65.24216524216524</v>
      </c>
      <c r="H30" s="49">
        <f>comparativ!H31*100000/702000</f>
        <v>60.96866096866097</v>
      </c>
      <c r="I30" s="49">
        <f>comparativ!I31*100000/702000</f>
        <v>0</v>
      </c>
      <c r="J30" s="49">
        <f>comparativ!J31*100000/702000</f>
        <v>0</v>
      </c>
      <c r="K30" s="49">
        <f>comparativ!K31*100000/702000</f>
        <v>0</v>
      </c>
      <c r="L30" s="49">
        <f>comparativ!L31*100000/702000</f>
        <v>0</v>
      </c>
      <c r="M30" s="49">
        <f>comparativ!M31*100000/702000</f>
        <v>0</v>
      </c>
      <c r="N30" s="50">
        <f t="shared" si="0"/>
        <v>572.9577051465463</v>
      </c>
      <c r="O30" s="50">
        <f t="shared" si="1"/>
        <v>399.3850223850224</v>
      </c>
      <c r="P30" s="50">
        <f t="shared" si="2"/>
        <v>346.011396011396</v>
      </c>
      <c r="Q30" s="50">
        <f t="shared" si="3"/>
        <v>0</v>
      </c>
    </row>
    <row r="31" spans="1:17" ht="15">
      <c r="A31" s="1" t="s">
        <v>36</v>
      </c>
      <c r="B31" s="49">
        <f>comparativ!B32*100000/699000</f>
        <v>500.5722460658083</v>
      </c>
      <c r="C31" s="49">
        <f>comparativ!C32*100000/700000</f>
        <v>333.7142857142857</v>
      </c>
      <c r="D31" s="49">
        <f>comparativ!D32*100000/702000</f>
        <v>215.81196581196582</v>
      </c>
      <c r="E31" s="49">
        <f>comparativ!E32*100000/702000</f>
        <v>0</v>
      </c>
      <c r="F31" s="49">
        <f>comparativ!F32*100000/702000</f>
        <v>60.256410256410255</v>
      </c>
      <c r="G31" s="49">
        <f>comparativ!G32*100000/702000</f>
        <v>59.54415954415954</v>
      </c>
      <c r="H31" s="49">
        <f>comparativ!H32*100000/702000</f>
        <v>38.888888888888886</v>
      </c>
      <c r="I31" s="49">
        <f>comparativ!I32*100000/702000</f>
        <v>0</v>
      </c>
      <c r="J31" s="49">
        <f>comparativ!J32*100000/702000</f>
        <v>0.2849002849002849</v>
      </c>
      <c r="K31" s="49">
        <f>comparativ!K32*100000/702000</f>
        <v>0</v>
      </c>
      <c r="L31" s="49">
        <f>comparativ!L32*100000/702000</f>
        <v>0</v>
      </c>
      <c r="M31" s="49">
        <f>comparativ!M32*100000/702000</f>
        <v>0</v>
      </c>
      <c r="N31" s="50">
        <f t="shared" si="0"/>
        <v>561.1135566071188</v>
      </c>
      <c r="O31" s="50">
        <f t="shared" si="1"/>
        <v>393.25844525844525</v>
      </c>
      <c r="P31" s="50">
        <f t="shared" si="2"/>
        <v>254.7008547008547</v>
      </c>
      <c r="Q31" s="50">
        <f t="shared" si="3"/>
        <v>0</v>
      </c>
    </row>
    <row r="32" spans="1:17" ht="15">
      <c r="A32" s="1" t="s">
        <v>37</v>
      </c>
      <c r="B32" s="49">
        <f>comparativ!B33*100000/699000</f>
        <v>386.9814020028612</v>
      </c>
      <c r="C32" s="49">
        <f>comparativ!C33*100000/700000</f>
        <v>281.7142857142857</v>
      </c>
      <c r="D32" s="49">
        <f>comparativ!D33*100000/702000</f>
        <v>185.1851851851852</v>
      </c>
      <c r="E32" s="49">
        <f>comparativ!E33*100000/702000</f>
        <v>0</v>
      </c>
      <c r="F32" s="49">
        <f>comparativ!F33*100000/702000</f>
        <v>55.41310541310541</v>
      </c>
      <c r="G32" s="49">
        <f>comparativ!G33*100000/702000</f>
        <v>48.433048433048434</v>
      </c>
      <c r="H32" s="49">
        <f>comparativ!H33*100000/702000</f>
        <v>43.87464387464387</v>
      </c>
      <c r="I32" s="49">
        <f>comparativ!I33*100000/702000</f>
        <v>0</v>
      </c>
      <c r="J32" s="49">
        <f>comparativ!J33*100000/702000</f>
        <v>0</v>
      </c>
      <c r="K32" s="49">
        <f>comparativ!K33*100000/702000</f>
        <v>0.2849002849002849</v>
      </c>
      <c r="L32" s="49">
        <f>comparativ!L33*100000/702000</f>
        <v>0</v>
      </c>
      <c r="M32" s="49">
        <f>comparativ!M33*100000/702000</f>
        <v>0</v>
      </c>
      <c r="N32" s="50">
        <f t="shared" si="0"/>
        <v>442.39450741596664</v>
      </c>
      <c r="O32" s="50">
        <f t="shared" si="1"/>
        <v>330.43223443223445</v>
      </c>
      <c r="P32" s="50">
        <f t="shared" si="2"/>
        <v>229.05982905982907</v>
      </c>
      <c r="Q32" s="50">
        <f t="shared" si="3"/>
        <v>0</v>
      </c>
    </row>
    <row r="33" spans="1:17" ht="15">
      <c r="A33" s="1" t="s">
        <v>38</v>
      </c>
      <c r="B33" s="49">
        <f>comparativ!B34*100000/699000</f>
        <v>202.00286123032905</v>
      </c>
      <c r="C33" s="49">
        <f>comparativ!C34*100000/700000</f>
        <v>320</v>
      </c>
      <c r="D33" s="49">
        <f>comparativ!D34*100000/702000</f>
        <v>115.8119658119658</v>
      </c>
      <c r="E33" s="49">
        <f>comparativ!E34*100000/702000</f>
        <v>0</v>
      </c>
      <c r="F33" s="49">
        <f>comparativ!F34*100000/702000</f>
        <v>29.344729344729345</v>
      </c>
      <c r="G33" s="49">
        <f>comparativ!G34*100000/702000</f>
        <v>56.6951566951567</v>
      </c>
      <c r="H33" s="49">
        <f>comparativ!H34*100000/702000</f>
        <v>26.78062678062678</v>
      </c>
      <c r="I33" s="49">
        <f>comparativ!I34*100000/702000</f>
        <v>0</v>
      </c>
      <c r="J33" s="49">
        <f>comparativ!J34*100000/702000</f>
        <v>0</v>
      </c>
      <c r="K33" s="49">
        <f>comparativ!K34*100000/702000</f>
        <v>0.7122507122507122</v>
      </c>
      <c r="L33" s="49">
        <f>comparativ!L34*100000/702000</f>
        <v>0</v>
      </c>
      <c r="M33" s="49">
        <f>comparativ!M34*100000/702000</f>
        <v>0</v>
      </c>
      <c r="N33" s="50">
        <f t="shared" si="0"/>
        <v>231.3475905750584</v>
      </c>
      <c r="O33" s="50">
        <f t="shared" si="1"/>
        <v>377.4074074074074</v>
      </c>
      <c r="P33" s="50">
        <f t="shared" si="2"/>
        <v>142.59259259259258</v>
      </c>
      <c r="Q33" s="50">
        <f t="shared" si="3"/>
        <v>0</v>
      </c>
    </row>
    <row r="34" spans="1:17" ht="15">
      <c r="A34" s="1" t="s">
        <v>39</v>
      </c>
      <c r="B34" s="49">
        <f>comparativ!B35*100000/699000</f>
        <v>295.4220314735336</v>
      </c>
      <c r="C34" s="49">
        <f>comparativ!C35*100000/700000</f>
        <v>274.85714285714283</v>
      </c>
      <c r="D34" s="49">
        <f>comparativ!D35*100000/702000</f>
        <v>132.47863247863248</v>
      </c>
      <c r="E34" s="49">
        <f>comparativ!E35*100000/702000</f>
        <v>0</v>
      </c>
      <c r="F34" s="49">
        <f>comparativ!F35*100000/702000</f>
        <v>47.863247863247864</v>
      </c>
      <c r="G34" s="49">
        <f>comparativ!G35*100000/702000</f>
        <v>55.27065527065527</v>
      </c>
      <c r="H34" s="49">
        <f>comparativ!H35*100000/702000</f>
        <v>34.472934472934476</v>
      </c>
      <c r="I34" s="49">
        <f>comparativ!I35*100000/702000</f>
        <v>0</v>
      </c>
      <c r="J34" s="49">
        <f>comparativ!J35*100000/702000</f>
        <v>0</v>
      </c>
      <c r="K34" s="49">
        <f>comparativ!K35*100000/702000</f>
        <v>0</v>
      </c>
      <c r="L34" s="49">
        <f>comparativ!L35*100000/702000</f>
        <v>0</v>
      </c>
      <c r="M34" s="49">
        <f>comparativ!M35*100000/702000</f>
        <v>0</v>
      </c>
      <c r="N34" s="50">
        <f t="shared" si="0"/>
        <v>343.28527933678146</v>
      </c>
      <c r="O34" s="50">
        <f t="shared" si="1"/>
        <v>330.1277981277981</v>
      </c>
      <c r="P34" s="50">
        <f t="shared" si="2"/>
        <v>166.95156695156695</v>
      </c>
      <c r="Q34" s="50">
        <f t="shared" si="3"/>
        <v>0</v>
      </c>
    </row>
    <row r="35" spans="1:17" ht="15">
      <c r="A35" s="1" t="s">
        <v>40</v>
      </c>
      <c r="B35" s="49">
        <f>comparativ!B36*100000/699000</f>
        <v>292.84692417739626</v>
      </c>
      <c r="C35" s="49">
        <f>comparativ!C36*100000/700000</f>
        <v>190.85714285714286</v>
      </c>
      <c r="D35" s="49">
        <f>comparativ!D36*100000/702000</f>
        <v>164.10256410256412</v>
      </c>
      <c r="E35" s="49">
        <f>comparativ!E36*100000/702000</f>
        <v>0</v>
      </c>
      <c r="F35" s="49">
        <f>comparativ!F36*100000/702000</f>
        <v>45.72649572649573</v>
      </c>
      <c r="G35" s="49">
        <f>comparativ!G36*100000/702000</f>
        <v>37.464387464387464</v>
      </c>
      <c r="H35" s="49">
        <f>comparativ!H36*100000/702000</f>
        <v>42.022792022792025</v>
      </c>
      <c r="I35" s="49">
        <f>comparativ!I36*100000/702000</f>
        <v>0</v>
      </c>
      <c r="J35" s="49">
        <f>comparativ!J36*100000/702000</f>
        <v>0</v>
      </c>
      <c r="K35" s="49">
        <f>comparativ!K36*100000/702000</f>
        <v>0</v>
      </c>
      <c r="L35" s="49">
        <f>comparativ!L36*100000/702000</f>
        <v>0</v>
      </c>
      <c r="M35" s="49">
        <f>comparativ!M36*100000/702000</f>
        <v>0</v>
      </c>
      <c r="N35" s="50">
        <f t="shared" si="0"/>
        <v>338.573419903892</v>
      </c>
      <c r="O35" s="50">
        <f t="shared" si="1"/>
        <v>228.32153032153033</v>
      </c>
      <c r="P35" s="50">
        <f t="shared" si="2"/>
        <v>206.12535612535615</v>
      </c>
      <c r="Q35" s="50">
        <f t="shared" si="3"/>
        <v>0</v>
      </c>
    </row>
    <row r="36" spans="1:17" ht="15">
      <c r="A36" s="1" t="s">
        <v>41</v>
      </c>
      <c r="B36" s="49">
        <f>comparativ!B37*100000/699000</f>
        <v>234.1917024320458</v>
      </c>
      <c r="C36" s="49">
        <f>comparativ!C37*100000/700000</f>
        <v>153.14285714285714</v>
      </c>
      <c r="D36" s="49">
        <f>comparativ!D37*100000/702000</f>
        <v>155.12820512820514</v>
      </c>
      <c r="E36" s="49">
        <f>comparativ!E37*100000/702000</f>
        <v>0</v>
      </c>
      <c r="F36" s="49">
        <f>comparativ!F37*100000/702000</f>
        <v>41.02564102564103</v>
      </c>
      <c r="G36" s="49">
        <f>comparativ!G37*100000/702000</f>
        <v>32.763532763532766</v>
      </c>
      <c r="H36" s="49">
        <f>comparativ!H37*100000/702000</f>
        <v>38.17663817663818</v>
      </c>
      <c r="I36" s="49">
        <f>comparativ!I37*100000/702000</f>
        <v>0</v>
      </c>
      <c r="J36" s="49">
        <f>comparativ!J37*100000/702000</f>
        <v>0.14245014245014245</v>
      </c>
      <c r="K36" s="49">
        <f>comparativ!K37*100000/702000</f>
        <v>0</v>
      </c>
      <c r="L36" s="49">
        <f>comparativ!L37*100000/702000</f>
        <v>0</v>
      </c>
      <c r="M36" s="49">
        <f>comparativ!M37*100000/702000</f>
        <v>0</v>
      </c>
      <c r="N36" s="50">
        <f t="shared" si="0"/>
        <v>275.3597936001369</v>
      </c>
      <c r="O36" s="50">
        <f t="shared" si="1"/>
        <v>185.9063899063899</v>
      </c>
      <c r="P36" s="50">
        <f t="shared" si="2"/>
        <v>193.3048433048433</v>
      </c>
      <c r="Q36" s="50">
        <f t="shared" si="3"/>
        <v>0</v>
      </c>
    </row>
    <row r="37" spans="1:17" ht="15">
      <c r="A37" s="1" t="s">
        <v>42</v>
      </c>
      <c r="B37" s="49">
        <f>comparativ!B38*100000/699000</f>
        <v>197.7110157367668</v>
      </c>
      <c r="C37" s="49">
        <f>comparativ!C38*100000/700000</f>
        <v>157.85714285714286</v>
      </c>
      <c r="D37" s="49">
        <f>comparativ!D38*100000/702000</f>
        <v>167.23646723646723</v>
      </c>
      <c r="E37" s="49">
        <f>comparativ!E38*100000/702000</f>
        <v>0</v>
      </c>
      <c r="F37" s="49">
        <f>comparativ!F38*100000/702000</f>
        <v>36.324786324786324</v>
      </c>
      <c r="G37" s="49">
        <f>comparativ!G38*100000/702000</f>
        <v>33.47578347578347</v>
      </c>
      <c r="H37" s="49">
        <f>comparativ!H38*100000/702000</f>
        <v>40.313390313390315</v>
      </c>
      <c r="I37" s="49">
        <f>comparativ!I38*100000/702000</f>
        <v>0</v>
      </c>
      <c r="J37" s="49">
        <f>comparativ!J38*100000/702000</f>
        <v>0</v>
      </c>
      <c r="K37" s="49">
        <f>comparativ!K38*100000/702000</f>
        <v>0.14245014245014245</v>
      </c>
      <c r="L37" s="49">
        <f>comparativ!L38*100000/702000</f>
        <v>0</v>
      </c>
      <c r="M37" s="49">
        <f>comparativ!M38*100000/702000</f>
        <v>0</v>
      </c>
      <c r="N37" s="50">
        <f t="shared" si="0"/>
        <v>234.0358020615531</v>
      </c>
      <c r="O37" s="50">
        <f t="shared" si="1"/>
        <v>191.47537647537646</v>
      </c>
      <c r="P37" s="50">
        <f t="shared" si="2"/>
        <v>207.54985754985756</v>
      </c>
      <c r="Q37" s="50">
        <f t="shared" si="3"/>
        <v>0</v>
      </c>
    </row>
    <row r="38" spans="1:17" ht="15">
      <c r="A38" s="1" t="s">
        <v>43</v>
      </c>
      <c r="B38" s="49">
        <f>comparativ!B39*100000/699000</f>
        <v>194.13447782546496</v>
      </c>
      <c r="C38" s="49">
        <f>comparativ!C39*100000/700000</f>
        <v>174</v>
      </c>
      <c r="D38" s="49">
        <f>comparativ!D39*100000/702000</f>
        <v>133.4757834757835</v>
      </c>
      <c r="E38" s="49">
        <f>comparativ!E39*100000/702000</f>
        <v>0</v>
      </c>
      <c r="F38" s="49">
        <f>comparativ!F39*100000/702000</f>
        <v>35.47008547008547</v>
      </c>
      <c r="G38" s="49">
        <f>comparativ!G39*100000/702000</f>
        <v>33.903133903133906</v>
      </c>
      <c r="H38" s="49">
        <f>comparativ!H39*100000/702000</f>
        <v>27.635327635327634</v>
      </c>
      <c r="I38" s="49">
        <f>comparativ!I39*100000/702000</f>
        <v>0</v>
      </c>
      <c r="J38" s="49">
        <f>comparativ!J39*100000/702000</f>
        <v>0</v>
      </c>
      <c r="K38" s="49">
        <f>comparativ!K39*100000/702000</f>
        <v>0</v>
      </c>
      <c r="L38" s="49">
        <f>comparativ!L39*100000/702000</f>
        <v>0</v>
      </c>
      <c r="M38" s="49">
        <f>comparativ!M39*100000/702000</f>
        <v>0</v>
      </c>
      <c r="N38" s="50">
        <f t="shared" si="0"/>
        <v>229.60456329555043</v>
      </c>
      <c r="O38" s="50">
        <f t="shared" si="1"/>
        <v>207.9031339031339</v>
      </c>
      <c r="P38" s="50">
        <f t="shared" si="2"/>
        <v>161.11111111111111</v>
      </c>
      <c r="Q38" s="50">
        <f t="shared" si="3"/>
        <v>0</v>
      </c>
    </row>
  </sheetData>
  <sheetProtection/>
  <mergeCells count="6">
    <mergeCell ref="A1:K2"/>
    <mergeCell ref="A3:A4"/>
    <mergeCell ref="B3:E3"/>
    <mergeCell ref="F3:I3"/>
    <mergeCell ref="J3:M3"/>
    <mergeCell ref="N3: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5">
      <selection activeCell="F41" sqref="F41"/>
    </sheetView>
  </sheetViews>
  <sheetFormatPr defaultColWidth="9.140625" defaultRowHeight="12.75"/>
  <cols>
    <col min="5" max="5" width="11.7109375" style="0" bestFit="1" customWidth="1"/>
  </cols>
  <sheetData>
    <row r="1" spans="1:7" ht="15.75" thickBot="1">
      <c r="A1" s="15" t="s">
        <v>6</v>
      </c>
      <c r="B1" s="30" t="s">
        <v>7</v>
      </c>
      <c r="C1" s="31" t="s">
        <v>8</v>
      </c>
      <c r="D1" s="52" t="s">
        <v>45</v>
      </c>
      <c r="E1" s="32" t="s">
        <v>9</v>
      </c>
      <c r="G1" s="51" t="s">
        <v>46</v>
      </c>
    </row>
    <row r="2" spans="1:7" ht="12.75">
      <c r="A2" s="50">
        <v>357.3615543572625</v>
      </c>
      <c r="B2" s="50">
        <v>141.3105413105413</v>
      </c>
      <c r="C2" s="50">
        <v>316.09686609686605</v>
      </c>
      <c r="D2" s="50">
        <f>AVERAGE(A2:C2)</f>
        <v>271.5896539215566</v>
      </c>
      <c r="E2" s="50">
        <v>405.84045584045583</v>
      </c>
      <c r="G2" s="50">
        <v>988.12</v>
      </c>
    </row>
    <row r="3" spans="1:12" ht="12.75">
      <c r="A3" s="50">
        <v>412.7147451181786</v>
      </c>
      <c r="B3" s="50">
        <v>281.33903133903135</v>
      </c>
      <c r="C3" s="50">
        <v>438.3190883190883</v>
      </c>
      <c r="D3" s="50">
        <f aca="true" t="shared" si="0" ref="D3:D34">AVERAGE(A3:C3)</f>
        <v>377.45762159209943</v>
      </c>
      <c r="E3" s="50">
        <v>379.05982905982904</v>
      </c>
      <c r="G3" s="50">
        <v>988.12</v>
      </c>
      <c r="I3" t="e">
        <f>x*1000000/702000</f>
        <v>#NAME?</v>
      </c>
      <c r="K3">
        <v>1000</v>
      </c>
      <c r="L3">
        <v>100000</v>
      </c>
    </row>
    <row r="4" spans="1:12" ht="12.75">
      <c r="A4" s="50">
        <v>383.7967548267978</v>
      </c>
      <c r="B4" s="50">
        <v>345.86894586894584</v>
      </c>
      <c r="C4" s="50">
        <v>473.93162393162396</v>
      </c>
      <c r="D4" s="50">
        <f t="shared" si="0"/>
        <v>401.1991082091226</v>
      </c>
      <c r="E4" s="50">
        <v>401.70940170940173</v>
      </c>
      <c r="F4" s="50">
        <f>AVERAGE(E2:E4)</f>
        <v>395.53656220322887</v>
      </c>
      <c r="G4" s="50">
        <v>988.12</v>
      </c>
      <c r="K4">
        <f>L4*K3/L3</f>
        <v>7020</v>
      </c>
      <c r="L4">
        <v>702000</v>
      </c>
    </row>
    <row r="5" spans="1:7" ht="12.75">
      <c r="A5" s="50">
        <v>389.7894427937346</v>
      </c>
      <c r="B5" s="50">
        <v>290.74074074074076</v>
      </c>
      <c r="C5" s="50">
        <v>498.43304843304844</v>
      </c>
      <c r="D5" s="50">
        <f t="shared" si="0"/>
        <v>392.9877439891746</v>
      </c>
      <c r="E5" s="50">
        <v>384.33048433048435</v>
      </c>
      <c r="F5" s="50">
        <f aca="true" t="shared" si="1" ref="F5:F24">AVERAGE(E3:E5)</f>
        <v>388.366571699905</v>
      </c>
      <c r="G5" s="50">
        <v>988.12</v>
      </c>
    </row>
    <row r="6" spans="1:7" ht="12.75">
      <c r="A6" s="50">
        <v>392.37188657789517</v>
      </c>
      <c r="B6" s="50">
        <v>294.3019943019943</v>
      </c>
      <c r="C6" s="50">
        <v>372.64957264957263</v>
      </c>
      <c r="D6" s="50">
        <f t="shared" si="0"/>
        <v>353.107817843154</v>
      </c>
      <c r="E6" s="50">
        <v>322.3646723646724</v>
      </c>
      <c r="F6" s="50">
        <f t="shared" si="1"/>
        <v>369.46818613485283</v>
      </c>
      <c r="G6" s="50">
        <v>988.12</v>
      </c>
    </row>
    <row r="7" spans="1:7" ht="12.75">
      <c r="A7" s="50">
        <v>402.2272354890381</v>
      </c>
      <c r="B7" s="50">
        <v>295.86894586894584</v>
      </c>
      <c r="C7" s="50">
        <v>420.65527065527067</v>
      </c>
      <c r="D7" s="50">
        <f t="shared" si="0"/>
        <v>372.9171506710848</v>
      </c>
      <c r="E7" s="50">
        <v>343.5897435897436</v>
      </c>
      <c r="F7" s="50">
        <f t="shared" si="1"/>
        <v>350.0949667616335</v>
      </c>
      <c r="G7" s="50">
        <v>988.12</v>
      </c>
    </row>
    <row r="8" spans="1:7" ht="12.75">
      <c r="A8" s="50">
        <v>384.9308536003815</v>
      </c>
      <c r="B8" s="50">
        <v>332.76353276353274</v>
      </c>
      <c r="C8" s="50">
        <v>369.3732193732194</v>
      </c>
      <c r="D8" s="50">
        <f t="shared" si="0"/>
        <v>362.3558685790445</v>
      </c>
      <c r="E8" s="50">
        <v>381.9088319088319</v>
      </c>
      <c r="F8" s="50">
        <f t="shared" si="1"/>
        <v>349.28774928774925</v>
      </c>
      <c r="G8" s="50">
        <v>988.12</v>
      </c>
    </row>
    <row r="9" spans="1:7" ht="12.75">
      <c r="A9" s="50">
        <v>385.39366371984397</v>
      </c>
      <c r="B9" s="50">
        <v>175.4985754985755</v>
      </c>
      <c r="C9" s="50">
        <v>412.25071225071224</v>
      </c>
      <c r="D9" s="50">
        <f t="shared" si="0"/>
        <v>324.3809838230439</v>
      </c>
      <c r="E9" s="50">
        <v>368.23361823361824</v>
      </c>
      <c r="F9" s="50">
        <f t="shared" si="1"/>
        <v>364.57739791073124</v>
      </c>
      <c r="G9" s="50">
        <v>988.12</v>
      </c>
    </row>
    <row r="10" spans="1:7" ht="12.75">
      <c r="A10" s="50">
        <v>284.1323991538584</v>
      </c>
      <c r="B10" s="50">
        <v>140.02849002849004</v>
      </c>
      <c r="C10" s="50">
        <v>289.17378917378915</v>
      </c>
      <c r="D10" s="50">
        <f t="shared" si="0"/>
        <v>237.77822611871252</v>
      </c>
      <c r="E10" s="50">
        <v>288.17663817663816</v>
      </c>
      <c r="F10" s="50">
        <f t="shared" si="1"/>
        <v>346.1063627730294</v>
      </c>
      <c r="G10" s="50">
        <v>988.12</v>
      </c>
    </row>
    <row r="11" spans="1:7" ht="12.75">
      <c r="A11" s="50">
        <v>398.3841385128939</v>
      </c>
      <c r="B11" s="50">
        <v>206.12535612535612</v>
      </c>
      <c r="C11" s="50">
        <v>350.5698005698006</v>
      </c>
      <c r="D11" s="50">
        <f t="shared" si="0"/>
        <v>318.3597650693502</v>
      </c>
      <c r="E11" s="50">
        <v>375.9259259259259</v>
      </c>
      <c r="F11" s="50">
        <f t="shared" si="1"/>
        <v>344.1120607787274</v>
      </c>
      <c r="G11" s="50">
        <v>988.12</v>
      </c>
    </row>
    <row r="12" spans="1:7" ht="12.75">
      <c r="A12" s="50">
        <v>416.53277576024357</v>
      </c>
      <c r="B12" s="50">
        <v>289.3162393162393</v>
      </c>
      <c r="C12" s="50">
        <v>324.78632478632477</v>
      </c>
      <c r="D12" s="50">
        <f t="shared" si="0"/>
        <v>343.54511328760253</v>
      </c>
      <c r="E12" s="50">
        <v>390.1709401709402</v>
      </c>
      <c r="F12" s="50">
        <f t="shared" si="1"/>
        <v>351.42450142450144</v>
      </c>
      <c r="G12" s="50">
        <v>988.12</v>
      </c>
    </row>
    <row r="13" spans="1:7" ht="12.75">
      <c r="A13" s="50">
        <v>431.1091547143049</v>
      </c>
      <c r="B13" s="50">
        <v>247.43589743589743</v>
      </c>
      <c r="C13" s="50">
        <v>230.1994301994302</v>
      </c>
      <c r="D13" s="50">
        <f t="shared" si="0"/>
        <v>302.9148274498775</v>
      </c>
      <c r="E13" s="50">
        <v>234.75783475783476</v>
      </c>
      <c r="F13" s="50">
        <f t="shared" si="1"/>
        <v>333.6182336182336</v>
      </c>
      <c r="G13" s="50">
        <v>988.12</v>
      </c>
    </row>
    <row r="14" spans="1:7" ht="12.75">
      <c r="A14" s="50">
        <v>255.90831835467026</v>
      </c>
      <c r="B14" s="50">
        <v>206.6951566951567</v>
      </c>
      <c r="C14" s="50">
        <v>294.5868945868946</v>
      </c>
      <c r="D14" s="50">
        <f t="shared" si="0"/>
        <v>252.39678987890716</v>
      </c>
      <c r="E14" s="50">
        <v>214.67236467236467</v>
      </c>
      <c r="F14" s="50">
        <f t="shared" si="1"/>
        <v>279.8670465337132</v>
      </c>
      <c r="G14" s="50">
        <v>988.12</v>
      </c>
    </row>
    <row r="15" spans="1:7" ht="12.75">
      <c r="A15" s="50">
        <v>242.48315664624678</v>
      </c>
      <c r="B15" s="50">
        <v>158.26210826210828</v>
      </c>
      <c r="C15" s="50">
        <v>276.6381766381766</v>
      </c>
      <c r="D15" s="50">
        <f t="shared" si="0"/>
        <v>225.79448051551057</v>
      </c>
      <c r="E15" s="50">
        <v>231.62393162393164</v>
      </c>
      <c r="F15" s="50">
        <f t="shared" si="1"/>
        <v>227.01804368471036</v>
      </c>
      <c r="G15" s="50">
        <v>988.12</v>
      </c>
    </row>
    <row r="16" spans="1:7" ht="12.75">
      <c r="A16" s="50">
        <v>428.2503698812711</v>
      </c>
      <c r="B16" s="50">
        <v>181.76638176638176</v>
      </c>
      <c r="C16" s="50">
        <v>376.06837606837604</v>
      </c>
      <c r="D16" s="50">
        <f t="shared" si="0"/>
        <v>328.69504257200964</v>
      </c>
      <c r="E16" s="50">
        <v>282.9059829059829</v>
      </c>
      <c r="F16" s="50">
        <f t="shared" si="1"/>
        <v>243.06742640075973</v>
      </c>
      <c r="G16" s="50">
        <v>988.12</v>
      </c>
    </row>
    <row r="17" spans="1:7" ht="12.75">
      <c r="A17" s="50">
        <v>447.01527212256826</v>
      </c>
      <c r="B17" s="50">
        <v>198.43304843304844</v>
      </c>
      <c r="C17" s="50">
        <v>488.74643874643874</v>
      </c>
      <c r="D17" s="50">
        <f t="shared" si="0"/>
        <v>378.0649197673518</v>
      </c>
      <c r="E17" s="50">
        <v>324.6438746438746</v>
      </c>
      <c r="F17" s="50">
        <f t="shared" si="1"/>
        <v>279.72459639126305</v>
      </c>
      <c r="G17" s="50">
        <v>988.12</v>
      </c>
    </row>
    <row r="18" spans="1:7" ht="12.75">
      <c r="A18" s="50">
        <v>476.45782130760676</v>
      </c>
      <c r="B18" s="50">
        <v>191.02564102564102</v>
      </c>
      <c r="C18" s="50">
        <v>579.7720797720798</v>
      </c>
      <c r="D18" s="50">
        <f t="shared" si="0"/>
        <v>415.7518473684425</v>
      </c>
      <c r="E18" s="50">
        <v>435.18518518518516</v>
      </c>
      <c r="F18" s="50">
        <f t="shared" si="1"/>
        <v>347.5783475783476</v>
      </c>
      <c r="G18" s="50">
        <v>988.12</v>
      </c>
    </row>
    <row r="19" spans="1:7" ht="12.75">
      <c r="A19" s="50">
        <v>569.0112859640756</v>
      </c>
      <c r="B19" s="50">
        <v>300.997150997151</v>
      </c>
      <c r="C19" s="50">
        <v>547.1509971509971</v>
      </c>
      <c r="D19" s="50">
        <f t="shared" si="0"/>
        <v>472.38647803740787</v>
      </c>
      <c r="E19" s="50">
        <v>511.2535612535612</v>
      </c>
      <c r="F19" s="50">
        <f t="shared" si="1"/>
        <v>423.69420702754036</v>
      </c>
      <c r="G19" s="50">
        <v>988.12</v>
      </c>
    </row>
    <row r="20" spans="1:7" ht="12.75">
      <c r="A20" s="50">
        <v>547.8870914493232</v>
      </c>
      <c r="B20" s="50">
        <v>317.80626780626784</v>
      </c>
      <c r="C20" s="50">
        <v>385.1851851851852</v>
      </c>
      <c r="D20" s="50">
        <f t="shared" si="0"/>
        <v>416.9595148135921</v>
      </c>
      <c r="E20" s="50">
        <v>585.042735042735</v>
      </c>
      <c r="F20" s="50">
        <f t="shared" si="1"/>
        <v>510.49382716049377</v>
      </c>
      <c r="G20" s="50">
        <v>988.12</v>
      </c>
    </row>
    <row r="21" spans="1:7" ht="12.75">
      <c r="A21" s="50">
        <v>570.3459154102931</v>
      </c>
      <c r="B21" s="50">
        <v>299.28774928774925</v>
      </c>
      <c r="C21" s="50">
        <v>316.5242165242165</v>
      </c>
      <c r="D21" s="50">
        <f t="shared" si="0"/>
        <v>395.3859604074196</v>
      </c>
      <c r="E21" s="50">
        <v>637.3219373219374</v>
      </c>
      <c r="F21" s="50">
        <f t="shared" si="1"/>
        <v>577.8727445394112</v>
      </c>
      <c r="G21" s="50">
        <v>988.12</v>
      </c>
    </row>
    <row r="22" spans="1:7" ht="12.75">
      <c r="A22" s="50">
        <v>634.7174840737073</v>
      </c>
      <c r="B22" s="50">
        <v>388.74643874643874</v>
      </c>
      <c r="C22" s="50">
        <v>257.97720797720797</v>
      </c>
      <c r="D22" s="50">
        <f t="shared" si="0"/>
        <v>427.14704359911804</v>
      </c>
      <c r="E22" s="50">
        <v>695.014245014245</v>
      </c>
      <c r="F22" s="50">
        <f t="shared" si="1"/>
        <v>639.1263057929725</v>
      </c>
      <c r="G22" s="50">
        <v>988.12</v>
      </c>
    </row>
    <row r="23" spans="1:7" ht="12.75">
      <c r="A23" s="50">
        <v>679.033539977746</v>
      </c>
      <c r="B23" s="50">
        <v>364.5299145299145</v>
      </c>
      <c r="C23" s="50">
        <v>222.07977207977208</v>
      </c>
      <c r="D23" s="50">
        <f t="shared" si="0"/>
        <v>421.8810755291442</v>
      </c>
      <c r="E23" s="50">
        <v>675.6410256410256</v>
      </c>
      <c r="F23" s="50">
        <f t="shared" si="1"/>
        <v>669.3257359924027</v>
      </c>
      <c r="G23" s="50">
        <v>988.12</v>
      </c>
    </row>
    <row r="24" spans="1:7" ht="12.75">
      <c r="A24" s="50">
        <v>639.9973099543914</v>
      </c>
      <c r="B24" s="50">
        <v>377.77777777777777</v>
      </c>
      <c r="C24" s="50">
        <v>265.52706552706553</v>
      </c>
      <c r="D24" s="50">
        <f t="shared" si="0"/>
        <v>427.76738441974493</v>
      </c>
      <c r="E24" s="50">
        <v>588.034188034188</v>
      </c>
      <c r="F24" s="50">
        <f t="shared" si="1"/>
        <v>652.8964862298195</v>
      </c>
      <c r="G24" s="50">
        <v>988.12</v>
      </c>
    </row>
    <row r="25" spans="1:7" ht="12.75">
      <c r="A25" s="50">
        <v>609.57595099226</v>
      </c>
      <c r="B25" s="50">
        <v>460.11396011396016</v>
      </c>
      <c r="C25" s="50">
        <v>308.26210826210826</v>
      </c>
      <c r="D25" s="50">
        <f t="shared" si="0"/>
        <v>459.3173397894429</v>
      </c>
      <c r="E25" s="50">
        <v>0</v>
      </c>
      <c r="G25" s="50">
        <v>988.12</v>
      </c>
    </row>
    <row r="26" spans="1:7" ht="12.75">
      <c r="A26" s="50">
        <v>572.9577051465463</v>
      </c>
      <c r="B26" s="50">
        <v>398.43304843304844</v>
      </c>
      <c r="C26" s="50">
        <v>346.011396011396</v>
      </c>
      <c r="D26" s="50">
        <f t="shared" si="0"/>
        <v>439.1340498636636</v>
      </c>
      <c r="E26" s="50">
        <v>0</v>
      </c>
      <c r="G26" s="50">
        <v>988.12</v>
      </c>
    </row>
    <row r="27" spans="1:7" ht="12.75">
      <c r="A27" s="50">
        <v>561.1135566071188</v>
      </c>
      <c r="B27" s="50">
        <v>392.30769230769226</v>
      </c>
      <c r="C27" s="50">
        <v>254.7008547008547</v>
      </c>
      <c r="D27" s="50">
        <f t="shared" si="0"/>
        <v>402.7073678718886</v>
      </c>
      <c r="E27" s="50">
        <v>0</v>
      </c>
      <c r="G27" s="50">
        <v>988.12</v>
      </c>
    </row>
    <row r="28" spans="1:7" ht="12.75">
      <c r="A28" s="50">
        <v>442.39450741596664</v>
      </c>
      <c r="B28" s="50">
        <v>329.6296296296296</v>
      </c>
      <c r="C28" s="50">
        <v>229.05982905982907</v>
      </c>
      <c r="D28" s="50">
        <f t="shared" si="0"/>
        <v>333.69465536847514</v>
      </c>
      <c r="E28" s="50">
        <v>0</v>
      </c>
      <c r="G28" s="50">
        <v>988.12</v>
      </c>
    </row>
    <row r="29" spans="1:7" ht="12.75">
      <c r="A29" s="50">
        <v>231.3475905750584</v>
      </c>
      <c r="B29" s="50">
        <v>376.4957264957265</v>
      </c>
      <c r="C29" s="50">
        <v>142.59259259259258</v>
      </c>
      <c r="D29" s="50">
        <f t="shared" si="0"/>
        <v>250.14530322112583</v>
      </c>
      <c r="E29" s="50">
        <v>0</v>
      </c>
      <c r="G29" s="50">
        <v>988.12</v>
      </c>
    </row>
    <row r="30" spans="1:7" ht="12.75">
      <c r="A30" s="50">
        <v>343.28527933678146</v>
      </c>
      <c r="B30" s="50">
        <v>329.34472934472933</v>
      </c>
      <c r="C30" s="50">
        <v>166.95156695156695</v>
      </c>
      <c r="D30" s="50">
        <f t="shared" si="0"/>
        <v>279.86052521102596</v>
      </c>
      <c r="E30" s="50">
        <v>0</v>
      </c>
      <c r="G30" s="50">
        <v>988.12</v>
      </c>
    </row>
    <row r="31" spans="1:7" ht="12.75">
      <c r="A31" s="50">
        <v>338.573419903892</v>
      </c>
      <c r="B31" s="50">
        <v>227.77777777777777</v>
      </c>
      <c r="C31" s="50">
        <v>206.12535612535615</v>
      </c>
      <c r="D31" s="50">
        <f t="shared" si="0"/>
        <v>257.492184602342</v>
      </c>
      <c r="E31" s="50">
        <v>0</v>
      </c>
      <c r="G31" s="50">
        <v>988.12</v>
      </c>
    </row>
    <row r="32" spans="1:7" ht="12.75">
      <c r="A32" s="50">
        <v>275.3597936001369</v>
      </c>
      <c r="B32" s="50">
        <v>185.47008547008548</v>
      </c>
      <c r="C32" s="50">
        <v>193.3048433048433</v>
      </c>
      <c r="D32" s="50">
        <f t="shared" si="0"/>
        <v>218.04490745835525</v>
      </c>
      <c r="E32" s="50">
        <v>0</v>
      </c>
      <c r="G32" s="50">
        <v>988.12</v>
      </c>
    </row>
    <row r="33" spans="1:7" ht="12.75">
      <c r="A33" s="50">
        <v>234.0358020615531</v>
      </c>
      <c r="B33" s="50">
        <v>191.02564102564102</v>
      </c>
      <c r="C33" s="50">
        <v>207.54985754985756</v>
      </c>
      <c r="D33" s="50">
        <f t="shared" si="0"/>
        <v>210.8704335456839</v>
      </c>
      <c r="E33" s="50">
        <v>0</v>
      </c>
      <c r="G33" s="50">
        <v>988.12</v>
      </c>
    </row>
    <row r="34" spans="1:7" ht="12.75">
      <c r="A34" s="50">
        <v>229.60456329555043</v>
      </c>
      <c r="B34" s="50">
        <v>207.4074074074074</v>
      </c>
      <c r="C34" s="50">
        <v>161.11111111111111</v>
      </c>
      <c r="D34" s="50">
        <f t="shared" si="0"/>
        <v>199.37436060468963</v>
      </c>
      <c r="E34" s="50">
        <v>0</v>
      </c>
      <c r="G34" s="50">
        <v>988.12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D25" sqref="D25:D34"/>
    </sheetView>
  </sheetViews>
  <sheetFormatPr defaultColWidth="9.140625" defaultRowHeight="12.75"/>
  <cols>
    <col min="1" max="1" width="11.140625" style="0" bestFit="1" customWidth="1"/>
    <col min="4" max="4" width="14.140625" style="0" customWidth="1"/>
  </cols>
  <sheetData>
    <row r="1" spans="1:6" ht="15.75" thickBot="1">
      <c r="A1" s="15" t="s">
        <v>6</v>
      </c>
      <c r="B1" s="30" t="s">
        <v>7</v>
      </c>
      <c r="C1" s="31" t="s">
        <v>8</v>
      </c>
      <c r="D1" s="32" t="s">
        <v>9</v>
      </c>
      <c r="E1" s="51" t="s">
        <v>44</v>
      </c>
      <c r="F1" t="s">
        <v>47</v>
      </c>
    </row>
    <row r="2" spans="1:6" ht="12.75">
      <c r="A2" s="50">
        <v>357.3615543572625</v>
      </c>
      <c r="B2" s="50">
        <v>141.3105413105413</v>
      </c>
      <c r="C2" s="50">
        <v>316.09686609686605</v>
      </c>
      <c r="D2" s="50">
        <v>405.84045584045583</v>
      </c>
      <c r="E2" s="50">
        <v>988.12</v>
      </c>
      <c r="F2" s="50">
        <v>0</v>
      </c>
    </row>
    <row r="3" spans="1:6" ht="12.75">
      <c r="A3" s="50">
        <v>412.7147451181786</v>
      </c>
      <c r="B3" s="50">
        <v>281.33903133903135</v>
      </c>
      <c r="C3" s="50">
        <v>438.3190883190883</v>
      </c>
      <c r="D3" s="50">
        <v>379.05982905982904</v>
      </c>
      <c r="E3" s="50">
        <v>988.12</v>
      </c>
      <c r="F3" s="50">
        <v>0</v>
      </c>
    </row>
    <row r="4" spans="1:6" ht="12.75">
      <c r="A4" s="50">
        <v>383.7967548267978</v>
      </c>
      <c r="B4" s="50">
        <v>345.86894586894584</v>
      </c>
      <c r="C4" s="50">
        <v>473.93162393162396</v>
      </c>
      <c r="D4" s="50">
        <v>401.70940170940173</v>
      </c>
      <c r="E4" s="50">
        <v>988.12</v>
      </c>
      <c r="F4" s="50">
        <v>0</v>
      </c>
    </row>
    <row r="5" spans="1:6" ht="12.75">
      <c r="A5" s="50">
        <v>389.7894427937346</v>
      </c>
      <c r="B5" s="50">
        <v>290.74074074074076</v>
      </c>
      <c r="C5" s="50">
        <v>498.43304843304844</v>
      </c>
      <c r="D5" s="50">
        <v>384.33048433048435</v>
      </c>
      <c r="E5" s="50">
        <v>988.12</v>
      </c>
      <c r="F5" s="50">
        <v>0</v>
      </c>
    </row>
    <row r="6" spans="1:6" ht="12.75">
      <c r="A6" s="50">
        <v>392.37188657789517</v>
      </c>
      <c r="B6" s="50">
        <v>294.3019943019943</v>
      </c>
      <c r="C6" s="50">
        <v>372.64957264957263</v>
      </c>
      <c r="D6" s="50">
        <v>322.3646723646724</v>
      </c>
      <c r="E6" s="50">
        <v>988.12</v>
      </c>
      <c r="F6" s="50">
        <v>0</v>
      </c>
    </row>
    <row r="7" spans="1:6" ht="12.75">
      <c r="A7" s="50">
        <v>402.2272354890381</v>
      </c>
      <c r="B7" s="50">
        <v>295.86894586894584</v>
      </c>
      <c r="C7" s="50">
        <v>420.65527065527067</v>
      </c>
      <c r="D7" s="50">
        <v>343.5897435897436</v>
      </c>
      <c r="E7" s="50">
        <v>988.12</v>
      </c>
      <c r="F7" s="50">
        <v>0</v>
      </c>
    </row>
    <row r="8" spans="1:6" ht="12.75">
      <c r="A8" s="50">
        <v>384.9308536003815</v>
      </c>
      <c r="B8" s="50">
        <v>332.76353276353274</v>
      </c>
      <c r="C8" s="50">
        <v>369.3732193732194</v>
      </c>
      <c r="D8" s="50">
        <v>381.9088319088319</v>
      </c>
      <c r="E8" s="50">
        <v>988.12</v>
      </c>
      <c r="F8" s="50">
        <v>0</v>
      </c>
    </row>
    <row r="9" spans="1:6" ht="12.75">
      <c r="A9" s="50">
        <v>385.39366371984397</v>
      </c>
      <c r="B9" s="50">
        <v>175.4985754985755</v>
      </c>
      <c r="C9" s="50">
        <v>412.25071225071224</v>
      </c>
      <c r="D9" s="50">
        <v>368.23361823361824</v>
      </c>
      <c r="E9" s="50">
        <v>988.12</v>
      </c>
      <c r="F9" s="50">
        <v>0</v>
      </c>
    </row>
    <row r="10" spans="1:6" ht="12.75">
      <c r="A10" s="50">
        <v>284.1323991538584</v>
      </c>
      <c r="B10" s="50">
        <v>140.02849002849004</v>
      </c>
      <c r="C10" s="50">
        <v>289.17378917378915</v>
      </c>
      <c r="D10" s="50">
        <v>288.17663817663816</v>
      </c>
      <c r="E10" s="50">
        <v>988.12</v>
      </c>
      <c r="F10" s="50">
        <v>0</v>
      </c>
    </row>
    <row r="11" spans="1:6" ht="12.75">
      <c r="A11" s="50">
        <v>398.3841385128939</v>
      </c>
      <c r="B11" s="50">
        <v>206.12535612535612</v>
      </c>
      <c r="C11" s="50">
        <v>350.5698005698006</v>
      </c>
      <c r="D11" s="50">
        <v>375.9259259259259</v>
      </c>
      <c r="E11" s="50">
        <v>988.12</v>
      </c>
      <c r="F11" s="50">
        <v>0</v>
      </c>
    </row>
    <row r="12" spans="1:6" ht="12.75">
      <c r="A12" s="50">
        <v>416.53277576024357</v>
      </c>
      <c r="B12" s="50">
        <v>289.3162393162393</v>
      </c>
      <c r="C12" s="50">
        <v>324.78632478632477</v>
      </c>
      <c r="D12" s="50">
        <v>390.1709401709402</v>
      </c>
      <c r="E12" s="50">
        <v>988.12</v>
      </c>
      <c r="F12" s="50">
        <v>1</v>
      </c>
    </row>
    <row r="13" spans="1:6" ht="12.75">
      <c r="A13" s="50">
        <v>431.1091547143049</v>
      </c>
      <c r="B13" s="50">
        <v>247.43589743589743</v>
      </c>
      <c r="C13" s="50">
        <v>230.1994301994302</v>
      </c>
      <c r="D13" s="50">
        <v>234.75783475783476</v>
      </c>
      <c r="E13" s="50">
        <v>988.12</v>
      </c>
      <c r="F13" s="50">
        <v>0</v>
      </c>
    </row>
    <row r="14" spans="1:6" ht="12.75">
      <c r="A14" s="50">
        <v>255.90831835467026</v>
      </c>
      <c r="B14" s="50">
        <v>206.6951566951567</v>
      </c>
      <c r="C14" s="50">
        <v>294.5868945868946</v>
      </c>
      <c r="D14" s="50">
        <v>214.67236467236467</v>
      </c>
      <c r="E14" s="50">
        <v>988.12</v>
      </c>
      <c r="F14" s="50">
        <v>0</v>
      </c>
    </row>
    <row r="15" spans="1:6" ht="12.75">
      <c r="A15" s="50">
        <v>242.48315664624678</v>
      </c>
      <c r="B15" s="50">
        <v>158.26210826210828</v>
      </c>
      <c r="C15" s="50">
        <v>276.6381766381766</v>
      </c>
      <c r="D15" s="50">
        <v>231.62393162393164</v>
      </c>
      <c r="E15" s="50">
        <v>988.12</v>
      </c>
      <c r="F15" s="50">
        <v>0</v>
      </c>
    </row>
    <row r="16" spans="1:6" ht="12.75">
      <c r="A16" s="50">
        <v>428.2503698812711</v>
      </c>
      <c r="B16" s="50">
        <v>181.76638176638176</v>
      </c>
      <c r="C16" s="50">
        <v>376.06837606837604</v>
      </c>
      <c r="D16" s="50">
        <v>282.9059829059829</v>
      </c>
      <c r="E16" s="50">
        <v>988.12</v>
      </c>
      <c r="F16" s="50">
        <v>0</v>
      </c>
    </row>
    <row r="17" spans="1:6" ht="12.75">
      <c r="A17" s="50">
        <v>447.01527212256826</v>
      </c>
      <c r="B17" s="50">
        <v>198.43304843304844</v>
      </c>
      <c r="C17" s="50">
        <v>488.74643874643874</v>
      </c>
      <c r="D17" s="50">
        <v>324.6438746438746</v>
      </c>
      <c r="E17" s="50">
        <v>988.12</v>
      </c>
      <c r="F17" s="50">
        <v>1</v>
      </c>
    </row>
    <row r="18" spans="1:6" ht="12.75">
      <c r="A18" s="50">
        <v>476.45782130760676</v>
      </c>
      <c r="B18" s="50">
        <v>191.02564102564102</v>
      </c>
      <c r="C18" s="50">
        <v>579.7720797720798</v>
      </c>
      <c r="D18" s="50">
        <v>435.18518518518516</v>
      </c>
      <c r="E18" s="50">
        <v>988.12</v>
      </c>
      <c r="F18" s="50">
        <v>0</v>
      </c>
    </row>
    <row r="19" spans="1:6" ht="12.75">
      <c r="A19" s="50">
        <v>569.0112859640756</v>
      </c>
      <c r="B19" s="50">
        <v>300.997150997151</v>
      </c>
      <c r="C19" s="50">
        <v>547.1509971509971</v>
      </c>
      <c r="D19" s="50">
        <v>511.2535612535612</v>
      </c>
      <c r="E19" s="50">
        <v>988.12</v>
      </c>
      <c r="F19" s="50">
        <v>0</v>
      </c>
    </row>
    <row r="20" spans="1:6" ht="12.75">
      <c r="A20" s="50">
        <v>547.8870914493232</v>
      </c>
      <c r="B20" s="50">
        <v>317.80626780626784</v>
      </c>
      <c r="C20" s="50">
        <v>385.1851851851852</v>
      </c>
      <c r="D20" s="50">
        <v>585.042735042735</v>
      </c>
      <c r="E20" s="50">
        <v>988.12</v>
      </c>
      <c r="F20" s="50">
        <v>1</v>
      </c>
    </row>
    <row r="21" spans="1:6" ht="12.75">
      <c r="A21" s="50">
        <v>570.3459154102931</v>
      </c>
      <c r="B21" s="50">
        <v>299.28774928774925</v>
      </c>
      <c r="C21" s="50">
        <v>316.5242165242165</v>
      </c>
      <c r="D21" s="50">
        <v>637.3219373219374</v>
      </c>
      <c r="E21" s="50">
        <v>988.12</v>
      </c>
      <c r="F21" s="50">
        <v>1</v>
      </c>
    </row>
    <row r="22" spans="1:5" ht="12.75">
      <c r="A22" s="50">
        <v>634.7174840737073</v>
      </c>
      <c r="B22" s="50">
        <v>388.74643874643874</v>
      </c>
      <c r="C22" s="50">
        <v>257.97720797720797</v>
      </c>
      <c r="D22" s="50">
        <v>695.014245014245</v>
      </c>
      <c r="E22" s="50">
        <v>988.12</v>
      </c>
    </row>
    <row r="23" spans="1:5" ht="12.75">
      <c r="A23" s="50">
        <v>679.033539977746</v>
      </c>
      <c r="B23" s="50">
        <v>364.5299145299145</v>
      </c>
      <c r="C23" s="50">
        <v>222.07977207977208</v>
      </c>
      <c r="D23" s="50">
        <v>675.6410256410256</v>
      </c>
      <c r="E23" s="50">
        <v>988.12</v>
      </c>
    </row>
    <row r="24" spans="1:5" ht="12.75">
      <c r="A24" s="50">
        <v>639.9973099543914</v>
      </c>
      <c r="B24" s="50">
        <v>377.77777777777777</v>
      </c>
      <c r="C24" s="50">
        <v>265.52706552706553</v>
      </c>
      <c r="D24" s="50">
        <v>588.034188034188</v>
      </c>
      <c r="E24" s="50">
        <v>988.12</v>
      </c>
    </row>
    <row r="25" spans="1:5" ht="12.75">
      <c r="A25" s="50">
        <v>609.57595099226</v>
      </c>
      <c r="B25" s="50">
        <v>460.11396011396016</v>
      </c>
      <c r="C25" s="50">
        <v>308.26210826210826</v>
      </c>
      <c r="D25" s="50"/>
      <c r="E25" s="50">
        <v>988.12</v>
      </c>
    </row>
    <row r="26" spans="1:5" ht="12.75">
      <c r="A26" s="50">
        <v>572.9577051465463</v>
      </c>
      <c r="B26" s="50">
        <v>398.43304843304844</v>
      </c>
      <c r="C26" s="50">
        <v>346.011396011396</v>
      </c>
      <c r="D26" s="50"/>
      <c r="E26" s="50">
        <v>988.12</v>
      </c>
    </row>
    <row r="27" spans="1:5" ht="12.75">
      <c r="A27" s="50">
        <v>561.1135566071188</v>
      </c>
      <c r="B27" s="50">
        <v>392.30769230769226</v>
      </c>
      <c r="C27" s="50">
        <v>254.7008547008547</v>
      </c>
      <c r="D27" s="50"/>
      <c r="E27" s="50">
        <v>988.12</v>
      </c>
    </row>
    <row r="28" spans="1:5" ht="12.75">
      <c r="A28" s="50">
        <v>442.39450741596664</v>
      </c>
      <c r="B28" s="50">
        <v>329.6296296296296</v>
      </c>
      <c r="C28" s="50">
        <v>229.05982905982907</v>
      </c>
      <c r="D28" s="50"/>
      <c r="E28" s="50">
        <v>988.12</v>
      </c>
    </row>
    <row r="29" spans="1:5" ht="12.75">
      <c r="A29" s="50">
        <v>231.3475905750584</v>
      </c>
      <c r="B29" s="50">
        <v>376.4957264957265</v>
      </c>
      <c r="C29" s="50">
        <v>142.59259259259258</v>
      </c>
      <c r="D29" s="50"/>
      <c r="E29" s="50">
        <v>988.12</v>
      </c>
    </row>
    <row r="30" spans="1:5" ht="12.75">
      <c r="A30" s="50">
        <v>343.28527933678146</v>
      </c>
      <c r="B30" s="50">
        <v>329.34472934472933</v>
      </c>
      <c r="C30" s="50">
        <v>166.95156695156695</v>
      </c>
      <c r="D30" s="50"/>
      <c r="E30" s="50">
        <v>988.12</v>
      </c>
    </row>
    <row r="31" spans="1:5" ht="12.75">
      <c r="A31" s="50">
        <v>338.573419903892</v>
      </c>
      <c r="B31" s="50">
        <v>227.77777777777777</v>
      </c>
      <c r="C31" s="50">
        <v>206.12535612535615</v>
      </c>
      <c r="D31" s="50"/>
      <c r="E31" s="50">
        <v>988.12</v>
      </c>
    </row>
    <row r="32" spans="1:5" ht="12.75">
      <c r="A32" s="50">
        <v>275.3597936001369</v>
      </c>
      <c r="B32" s="50">
        <v>185.47008547008548</v>
      </c>
      <c r="C32" s="50">
        <v>193.3048433048433</v>
      </c>
      <c r="D32" s="50"/>
      <c r="E32" s="50">
        <v>988.12</v>
      </c>
    </row>
    <row r="33" spans="1:5" ht="12.75">
      <c r="A33" s="50">
        <v>234.0358020615531</v>
      </c>
      <c r="B33" s="50">
        <v>191.02564102564102</v>
      </c>
      <c r="C33" s="50">
        <v>207.54985754985756</v>
      </c>
      <c r="D33" s="50"/>
      <c r="E33" s="50">
        <v>988.12</v>
      </c>
    </row>
    <row r="34" spans="1:5" ht="12.75">
      <c r="A34" s="50">
        <v>229.60456329555043</v>
      </c>
      <c r="B34" s="50">
        <v>207.4074074074074</v>
      </c>
      <c r="C34" s="50">
        <v>161.11111111111111</v>
      </c>
      <c r="D34" s="50"/>
      <c r="E34" s="50">
        <v>988.12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2018-03-14T13:56:54Z</cp:lastPrinted>
  <dcterms:created xsi:type="dcterms:W3CDTF">2013-10-15T05:31:33Z</dcterms:created>
  <dcterms:modified xsi:type="dcterms:W3CDTF">2018-03-15T12:24:56Z</dcterms:modified>
  <cp:category/>
  <cp:version/>
  <cp:contentType/>
  <cp:contentStatus/>
</cp:coreProperties>
</file>